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15"/>
  </bookViews>
  <sheets>
    <sheet name="СДП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СДП!$A$10:$EJ$229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СДП!$A:$F,СДП!$5:$8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E228" i="1" l="1"/>
  <c r="CT228" i="1"/>
  <c r="AX228" i="1"/>
  <c r="AJ228" i="1"/>
  <c r="DE227" i="1"/>
  <c r="CT227" i="1"/>
  <c r="AX227" i="1"/>
  <c r="AJ227" i="1"/>
  <c r="DE226" i="1"/>
  <c r="CT226" i="1"/>
  <c r="AX226" i="1"/>
  <c r="AJ226" i="1"/>
  <c r="DE225" i="1"/>
  <c r="CT225" i="1"/>
  <c r="AX225" i="1"/>
  <c r="AJ225" i="1"/>
  <c r="AJ212" i="1" s="1"/>
  <c r="DE224" i="1"/>
  <c r="CZ224" i="1"/>
  <c r="CV224" i="1"/>
  <c r="CT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BB224" i="1"/>
  <c r="AZ224" i="1"/>
  <c r="AX224" i="1"/>
  <c r="AV224" i="1"/>
  <c r="AT224" i="1"/>
  <c r="AR224" i="1"/>
  <c r="AP224" i="1"/>
  <c r="AN224" i="1"/>
  <c r="AL224" i="1"/>
  <c r="Z224" i="1"/>
  <c r="X224" i="1"/>
  <c r="V224" i="1"/>
  <c r="T224" i="1"/>
  <c r="R224" i="1"/>
  <c r="P224" i="1"/>
  <c r="DE223" i="1"/>
  <c r="CZ223" i="1"/>
  <c r="CV223" i="1"/>
  <c r="CT223" i="1"/>
  <c r="CR223" i="1"/>
  <c r="CP223" i="1"/>
  <c r="CN223" i="1"/>
  <c r="CL223" i="1"/>
  <c r="CJ223" i="1"/>
  <c r="CH223" i="1"/>
  <c r="CF223" i="1"/>
  <c r="CD223" i="1"/>
  <c r="CB223" i="1"/>
  <c r="BZ223" i="1"/>
  <c r="BX223" i="1"/>
  <c r="BV223" i="1"/>
  <c r="BT223" i="1"/>
  <c r="BR223" i="1"/>
  <c r="BP223" i="1"/>
  <c r="BN223" i="1"/>
  <c r="BL223" i="1"/>
  <c r="BJ223" i="1"/>
  <c r="BH223" i="1"/>
  <c r="BF223" i="1"/>
  <c r="BD223" i="1"/>
  <c r="BB223" i="1"/>
  <c r="AZ223" i="1"/>
  <c r="AX223" i="1"/>
  <c r="AV223" i="1"/>
  <c r="AT223" i="1"/>
  <c r="AR223" i="1"/>
  <c r="AP223" i="1"/>
  <c r="AN223" i="1"/>
  <c r="AL223" i="1"/>
  <c r="Z223" i="1"/>
  <c r="X223" i="1"/>
  <c r="V223" i="1"/>
  <c r="T223" i="1"/>
  <c r="R223" i="1"/>
  <c r="P223" i="1"/>
  <c r="DE222" i="1"/>
  <c r="CZ222" i="1"/>
  <c r="CV222" i="1"/>
  <c r="CT222" i="1"/>
  <c r="CR222" i="1"/>
  <c r="CP222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F222" i="1"/>
  <c r="BD222" i="1"/>
  <c r="BB222" i="1"/>
  <c r="AZ222" i="1"/>
  <c r="AX222" i="1"/>
  <c r="AV222" i="1"/>
  <c r="AT222" i="1"/>
  <c r="AR222" i="1"/>
  <c r="AP222" i="1"/>
  <c r="AN222" i="1"/>
  <c r="AL222" i="1"/>
  <c r="Z222" i="1"/>
  <c r="X222" i="1"/>
  <c r="V222" i="1"/>
  <c r="T222" i="1"/>
  <c r="R222" i="1"/>
  <c r="P222" i="1"/>
  <c r="DE221" i="1"/>
  <c r="CZ221" i="1"/>
  <c r="CV221" i="1"/>
  <c r="CT221" i="1"/>
  <c r="CR221" i="1"/>
  <c r="CP221" i="1"/>
  <c r="CN221" i="1"/>
  <c r="CL221" i="1"/>
  <c r="CJ221" i="1"/>
  <c r="CH221" i="1"/>
  <c r="CF221" i="1"/>
  <c r="CD221" i="1"/>
  <c r="CB221" i="1"/>
  <c r="BZ221" i="1"/>
  <c r="BX221" i="1"/>
  <c r="BV221" i="1"/>
  <c r="BT221" i="1"/>
  <c r="BR221" i="1"/>
  <c r="BP221" i="1"/>
  <c r="BN221" i="1"/>
  <c r="BL221" i="1"/>
  <c r="BJ221" i="1"/>
  <c r="BH221" i="1"/>
  <c r="BF221" i="1"/>
  <c r="BD221" i="1"/>
  <c r="BB221" i="1"/>
  <c r="AZ221" i="1"/>
  <c r="AX221" i="1"/>
  <c r="AV221" i="1"/>
  <c r="AT221" i="1"/>
  <c r="AR221" i="1"/>
  <c r="AP221" i="1"/>
  <c r="AN221" i="1"/>
  <c r="AL221" i="1"/>
  <c r="Z221" i="1"/>
  <c r="X221" i="1"/>
  <c r="V221" i="1"/>
  <c r="T221" i="1"/>
  <c r="R221" i="1"/>
  <c r="P221" i="1"/>
  <c r="DE220" i="1"/>
  <c r="CZ220" i="1"/>
  <c r="CV220" i="1"/>
  <c r="CT220" i="1"/>
  <c r="CR220" i="1"/>
  <c r="CP220" i="1"/>
  <c r="CN220" i="1"/>
  <c r="CL220" i="1"/>
  <c r="CJ220" i="1"/>
  <c r="CH220" i="1"/>
  <c r="CF220" i="1"/>
  <c r="CD220" i="1"/>
  <c r="CB220" i="1"/>
  <c r="BZ220" i="1"/>
  <c r="BX220" i="1"/>
  <c r="BV220" i="1"/>
  <c r="BT220" i="1"/>
  <c r="BR220" i="1"/>
  <c r="BP220" i="1"/>
  <c r="BN220" i="1"/>
  <c r="BL220" i="1"/>
  <c r="BJ220" i="1"/>
  <c r="BH220" i="1"/>
  <c r="BF220" i="1"/>
  <c r="BD220" i="1"/>
  <c r="BB220" i="1"/>
  <c r="AZ220" i="1"/>
  <c r="AX220" i="1"/>
  <c r="AV220" i="1"/>
  <c r="AT220" i="1"/>
  <c r="AR220" i="1"/>
  <c r="AP220" i="1"/>
  <c r="AN220" i="1"/>
  <c r="AL220" i="1"/>
  <c r="Z220" i="1"/>
  <c r="X220" i="1"/>
  <c r="V220" i="1"/>
  <c r="T220" i="1"/>
  <c r="R220" i="1"/>
  <c r="P220" i="1"/>
  <c r="DE219" i="1"/>
  <c r="CZ219" i="1"/>
  <c r="CV219" i="1"/>
  <c r="CT219" i="1"/>
  <c r="CR219" i="1"/>
  <c r="CP219" i="1"/>
  <c r="CN219" i="1"/>
  <c r="CL219" i="1"/>
  <c r="CJ219" i="1"/>
  <c r="CH219" i="1"/>
  <c r="CF219" i="1"/>
  <c r="CD219" i="1"/>
  <c r="CB219" i="1"/>
  <c r="BZ219" i="1"/>
  <c r="BX219" i="1"/>
  <c r="BV219" i="1"/>
  <c r="BT219" i="1"/>
  <c r="BR219" i="1"/>
  <c r="BP219" i="1"/>
  <c r="BP212" i="1" s="1"/>
  <c r="BN219" i="1"/>
  <c r="BL219" i="1"/>
  <c r="BJ219" i="1"/>
  <c r="BH219" i="1"/>
  <c r="BF219" i="1"/>
  <c r="BD219" i="1"/>
  <c r="BB219" i="1"/>
  <c r="AZ219" i="1"/>
  <c r="AX219" i="1"/>
  <c r="AV219" i="1"/>
  <c r="AT219" i="1"/>
  <c r="AR219" i="1"/>
  <c r="AP219" i="1"/>
  <c r="AN219" i="1"/>
  <c r="AL219" i="1"/>
  <c r="Z219" i="1"/>
  <c r="X219" i="1"/>
  <c r="V219" i="1"/>
  <c r="T219" i="1"/>
  <c r="R219" i="1"/>
  <c r="P219" i="1"/>
  <c r="DE218" i="1"/>
  <c r="AX218" i="1"/>
  <c r="DF218" i="1" s="1"/>
  <c r="DE217" i="1"/>
  <c r="AX217" i="1"/>
  <c r="DF217" i="1" s="1"/>
  <c r="DE216" i="1"/>
  <c r="CZ216" i="1"/>
  <c r="CV216" i="1"/>
  <c r="CT216" i="1"/>
  <c r="CR216" i="1"/>
  <c r="CP216" i="1"/>
  <c r="CN216" i="1"/>
  <c r="CL216" i="1"/>
  <c r="CJ216" i="1"/>
  <c r="CH216" i="1"/>
  <c r="CF216" i="1"/>
  <c r="CD216" i="1"/>
  <c r="CB216" i="1"/>
  <c r="BZ216" i="1"/>
  <c r="BX216" i="1"/>
  <c r="BV216" i="1"/>
  <c r="BT216" i="1"/>
  <c r="BR216" i="1"/>
  <c r="BP216" i="1"/>
  <c r="BN216" i="1"/>
  <c r="BL216" i="1"/>
  <c r="BJ216" i="1"/>
  <c r="BH216" i="1"/>
  <c r="BF216" i="1"/>
  <c r="BD216" i="1"/>
  <c r="BB216" i="1"/>
  <c r="AZ216" i="1"/>
  <c r="AX216" i="1"/>
  <c r="AV216" i="1"/>
  <c r="AT216" i="1"/>
  <c r="AR216" i="1"/>
  <c r="AP216" i="1"/>
  <c r="AN216" i="1"/>
  <c r="AL216" i="1"/>
  <c r="Z216" i="1"/>
  <c r="X216" i="1"/>
  <c r="V216" i="1"/>
  <c r="T216" i="1"/>
  <c r="R216" i="1"/>
  <c r="P216" i="1"/>
  <c r="DE215" i="1"/>
  <c r="DI215" i="1" s="1"/>
  <c r="CZ215" i="1"/>
  <c r="CV215" i="1"/>
  <c r="CT215" i="1"/>
  <c r="CR215" i="1"/>
  <c r="CP215" i="1"/>
  <c r="CN215" i="1"/>
  <c r="CL215" i="1"/>
  <c r="CJ215" i="1"/>
  <c r="CH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BB215" i="1"/>
  <c r="AZ215" i="1"/>
  <c r="AX215" i="1"/>
  <c r="AV215" i="1"/>
  <c r="AT215" i="1"/>
  <c r="AR215" i="1"/>
  <c r="AP215" i="1"/>
  <c r="AN215" i="1"/>
  <c r="AL215" i="1"/>
  <c r="Z215" i="1"/>
  <c r="X215" i="1"/>
  <c r="V215" i="1"/>
  <c r="T215" i="1"/>
  <c r="R215" i="1"/>
  <c r="P215" i="1"/>
  <c r="DE214" i="1"/>
  <c r="DI214" i="1" s="1"/>
  <c r="CZ214" i="1"/>
  <c r="CV214" i="1"/>
  <c r="CT214" i="1"/>
  <c r="CR214" i="1"/>
  <c r="CP214" i="1"/>
  <c r="CN214" i="1"/>
  <c r="CL214" i="1"/>
  <c r="CJ214" i="1"/>
  <c r="CH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BB214" i="1"/>
  <c r="AZ214" i="1"/>
  <c r="AX214" i="1"/>
  <c r="AV214" i="1"/>
  <c r="AT214" i="1"/>
  <c r="AR214" i="1"/>
  <c r="AP214" i="1"/>
  <c r="AN214" i="1"/>
  <c r="AL214" i="1"/>
  <c r="Z214" i="1"/>
  <c r="X214" i="1"/>
  <c r="V214" i="1"/>
  <c r="T214" i="1"/>
  <c r="R214" i="1"/>
  <c r="P214" i="1"/>
  <c r="DE213" i="1"/>
  <c r="CZ213" i="1"/>
  <c r="CV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L213" i="1"/>
  <c r="Z213" i="1"/>
  <c r="X213" i="1"/>
  <c r="X212" i="1" s="1"/>
  <c r="V213" i="1"/>
  <c r="T213" i="1"/>
  <c r="R213" i="1"/>
  <c r="P213" i="1"/>
  <c r="DD212" i="1"/>
  <c r="DC212" i="1"/>
  <c r="DB212" i="1"/>
  <c r="DA212" i="1"/>
  <c r="CY212" i="1"/>
  <c r="CX212" i="1"/>
  <c r="CW212" i="1"/>
  <c r="CU212" i="1"/>
  <c r="CS212" i="1"/>
  <c r="CQ212" i="1"/>
  <c r="CO212" i="1"/>
  <c r="CM212" i="1"/>
  <c r="CK212" i="1"/>
  <c r="CI212" i="1"/>
  <c r="CG212" i="1"/>
  <c r="CE212" i="1"/>
  <c r="CC212" i="1"/>
  <c r="CA212" i="1"/>
  <c r="BY212" i="1"/>
  <c r="BW212" i="1"/>
  <c r="BU212" i="1"/>
  <c r="BS212" i="1"/>
  <c r="BQ212" i="1"/>
  <c r="BO212" i="1"/>
  <c r="BM212" i="1"/>
  <c r="BK212" i="1"/>
  <c r="BI212" i="1"/>
  <c r="BG212" i="1"/>
  <c r="BE212" i="1"/>
  <c r="BC212" i="1"/>
  <c r="BA212" i="1"/>
  <c r="AY212" i="1"/>
  <c r="AW212" i="1"/>
  <c r="AU212" i="1"/>
  <c r="AS212" i="1"/>
  <c r="AQ212" i="1"/>
  <c r="AO212" i="1"/>
  <c r="AM212" i="1"/>
  <c r="AK212" i="1"/>
  <c r="AI212" i="1"/>
  <c r="AH212" i="1"/>
  <c r="AG212" i="1"/>
  <c r="AF212" i="1"/>
  <c r="AE212" i="1"/>
  <c r="AD212" i="1"/>
  <c r="AC212" i="1"/>
  <c r="AB212" i="1"/>
  <c r="AA212" i="1"/>
  <c r="Y212" i="1"/>
  <c r="W212" i="1"/>
  <c r="U212" i="1"/>
  <c r="S212" i="1"/>
  <c r="Q212" i="1"/>
  <c r="O212" i="1"/>
  <c r="DE211" i="1"/>
  <c r="DI211" i="1" s="1"/>
  <c r="CT211" i="1"/>
  <c r="CR211" i="1"/>
  <c r="CP211" i="1"/>
  <c r="CN211" i="1"/>
  <c r="CJ211" i="1"/>
  <c r="BX211" i="1"/>
  <c r="BV211" i="1"/>
  <c r="BR211" i="1"/>
  <c r="P211" i="1"/>
  <c r="DE210" i="1"/>
  <c r="DI210" i="1" s="1"/>
  <c r="CT210" i="1"/>
  <c r="CR210" i="1"/>
  <c r="CP210" i="1"/>
  <c r="CN210" i="1"/>
  <c r="CJ210" i="1"/>
  <c r="BX210" i="1"/>
  <c r="BV210" i="1"/>
  <c r="BR210" i="1"/>
  <c r="Z210" i="1"/>
  <c r="P210" i="1"/>
  <c r="DE209" i="1"/>
  <c r="CT209" i="1"/>
  <c r="CR209" i="1"/>
  <c r="CP209" i="1"/>
  <c r="CN209" i="1"/>
  <c r="CJ209" i="1"/>
  <c r="BX209" i="1"/>
  <c r="BV209" i="1"/>
  <c r="BR209" i="1"/>
  <c r="P209" i="1"/>
  <c r="DE208" i="1"/>
  <c r="CT208" i="1"/>
  <c r="CR208" i="1"/>
  <c r="CP208" i="1"/>
  <c r="CN208" i="1"/>
  <c r="CJ208" i="1"/>
  <c r="BX208" i="1"/>
  <c r="BV208" i="1"/>
  <c r="BR208" i="1"/>
  <c r="P208" i="1"/>
  <c r="DE207" i="1"/>
  <c r="CH207" i="1"/>
  <c r="CB207" i="1"/>
  <c r="AJ207" i="1"/>
  <c r="AJ201" i="1" s="1"/>
  <c r="AH207" i="1"/>
  <c r="V207" i="1"/>
  <c r="T207" i="1"/>
  <c r="DE206" i="1"/>
  <c r="CZ206" i="1"/>
  <c r="CV206" i="1"/>
  <c r="CT206" i="1"/>
  <c r="CR206" i="1"/>
  <c r="CP206" i="1"/>
  <c r="CN206" i="1"/>
  <c r="CL206" i="1"/>
  <c r="CJ206" i="1"/>
  <c r="CH206" i="1"/>
  <c r="CF206" i="1"/>
  <c r="CD206" i="1"/>
  <c r="CB206" i="1"/>
  <c r="BZ206" i="1"/>
  <c r="BX206" i="1"/>
  <c r="BV206" i="1"/>
  <c r="BT206" i="1"/>
  <c r="BR206" i="1"/>
  <c r="BP206" i="1"/>
  <c r="BN206" i="1"/>
  <c r="BL206" i="1"/>
  <c r="BJ206" i="1"/>
  <c r="BH206" i="1"/>
  <c r="BF206" i="1"/>
  <c r="BD206" i="1"/>
  <c r="BB206" i="1"/>
  <c r="AZ206" i="1"/>
  <c r="AX206" i="1"/>
  <c r="AV206" i="1"/>
  <c r="AT206" i="1"/>
  <c r="AR206" i="1"/>
  <c r="AP206" i="1"/>
  <c r="AN206" i="1"/>
  <c r="AL206" i="1"/>
  <c r="AH206" i="1"/>
  <c r="Z206" i="1"/>
  <c r="X206" i="1"/>
  <c r="V206" i="1"/>
  <c r="T206" i="1"/>
  <c r="R206" i="1"/>
  <c r="DF206" i="1" s="1"/>
  <c r="DJ206" i="1" s="1"/>
  <c r="P206" i="1"/>
  <c r="DE205" i="1"/>
  <c r="DI205" i="1" s="1"/>
  <c r="CZ205" i="1"/>
  <c r="CV205" i="1"/>
  <c r="CT205" i="1"/>
  <c r="CR205" i="1"/>
  <c r="CP205" i="1"/>
  <c r="CN205" i="1"/>
  <c r="CL205" i="1"/>
  <c r="CJ205" i="1"/>
  <c r="CH205" i="1"/>
  <c r="CF205" i="1"/>
  <c r="CD205" i="1"/>
  <c r="CB205" i="1"/>
  <c r="BZ205" i="1"/>
  <c r="BX205" i="1"/>
  <c r="BX201" i="1" s="1"/>
  <c r="BV205" i="1"/>
  <c r="BT205" i="1"/>
  <c r="BR205" i="1"/>
  <c r="BP205" i="1"/>
  <c r="BN205" i="1"/>
  <c r="BL205" i="1"/>
  <c r="BJ205" i="1"/>
  <c r="BH205" i="1"/>
  <c r="BF205" i="1"/>
  <c r="BD205" i="1"/>
  <c r="BB205" i="1"/>
  <c r="AZ205" i="1"/>
  <c r="AX205" i="1"/>
  <c r="AV205" i="1"/>
  <c r="AT205" i="1"/>
  <c r="AR205" i="1"/>
  <c r="AP205" i="1"/>
  <c r="AN205" i="1"/>
  <c r="AL205" i="1"/>
  <c r="AH205" i="1"/>
  <c r="Z205" i="1"/>
  <c r="X205" i="1"/>
  <c r="V205" i="1"/>
  <c r="T205" i="1"/>
  <c r="R205" i="1"/>
  <c r="P205" i="1"/>
  <c r="DE204" i="1"/>
  <c r="CT204" i="1"/>
  <c r="CR204" i="1"/>
  <c r="CP204" i="1"/>
  <c r="CN204" i="1"/>
  <c r="CL204" i="1"/>
  <c r="CJ204" i="1"/>
  <c r="CH204" i="1"/>
  <c r="AD204" i="1"/>
  <c r="AD201" i="1" s="1"/>
  <c r="Z204" i="1"/>
  <c r="T204" i="1"/>
  <c r="DE203" i="1"/>
  <c r="CZ203" i="1"/>
  <c r="CV203" i="1"/>
  <c r="CT203" i="1"/>
  <c r="CR203" i="1"/>
  <c r="CP203" i="1"/>
  <c r="CN203" i="1"/>
  <c r="CL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L203" i="1"/>
  <c r="AH203" i="1"/>
  <c r="Z203" i="1"/>
  <c r="X203" i="1"/>
  <c r="V203" i="1"/>
  <c r="T203" i="1"/>
  <c r="R203" i="1"/>
  <c r="P203" i="1"/>
  <c r="DE202" i="1"/>
  <c r="CZ202" i="1"/>
  <c r="CV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T201" i="1" s="1"/>
  <c r="BR202" i="1"/>
  <c r="BP202" i="1"/>
  <c r="BN202" i="1"/>
  <c r="BL202" i="1"/>
  <c r="BJ202" i="1"/>
  <c r="BH202" i="1"/>
  <c r="BF202" i="1"/>
  <c r="BF201" i="1" s="1"/>
  <c r="BD202" i="1"/>
  <c r="BB202" i="1"/>
  <c r="AZ202" i="1"/>
  <c r="AX202" i="1"/>
  <c r="AV202" i="1"/>
  <c r="AV201" i="1" s="1"/>
  <c r="AT202" i="1"/>
  <c r="AR202" i="1"/>
  <c r="AP202" i="1"/>
  <c r="AN202" i="1"/>
  <c r="AL202" i="1"/>
  <c r="AH202" i="1"/>
  <c r="Z202" i="1"/>
  <c r="X202" i="1"/>
  <c r="V202" i="1"/>
  <c r="T202" i="1"/>
  <c r="R202" i="1"/>
  <c r="P202" i="1"/>
  <c r="DD201" i="1"/>
  <c r="DC201" i="1"/>
  <c r="DB201" i="1"/>
  <c r="DA201" i="1"/>
  <c r="CY201" i="1"/>
  <c r="CX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F201" i="1"/>
  <c r="AE201" i="1"/>
  <c r="AC201" i="1"/>
  <c r="AB201" i="1"/>
  <c r="AA201" i="1"/>
  <c r="Y201" i="1"/>
  <c r="W201" i="1"/>
  <c r="U201" i="1"/>
  <c r="S201" i="1"/>
  <c r="Q201" i="1"/>
  <c r="O201" i="1"/>
  <c r="DE200" i="1"/>
  <c r="DI200" i="1" s="1"/>
  <c r="CZ200" i="1"/>
  <c r="CV200" i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T196" i="1" s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P200" i="1"/>
  <c r="AN200" i="1"/>
  <c r="AL200" i="1"/>
  <c r="AH200" i="1"/>
  <c r="Z200" i="1"/>
  <c r="X200" i="1"/>
  <c r="V200" i="1"/>
  <c r="T200" i="1"/>
  <c r="R200" i="1"/>
  <c r="P200" i="1"/>
  <c r="DE199" i="1"/>
  <c r="DI199" i="1" s="1"/>
  <c r="CZ199" i="1"/>
  <c r="CV199" i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H199" i="1"/>
  <c r="Z199" i="1"/>
  <c r="X199" i="1"/>
  <c r="V199" i="1"/>
  <c r="T199" i="1"/>
  <c r="R199" i="1"/>
  <c r="P199" i="1"/>
  <c r="DE198" i="1"/>
  <c r="CZ198" i="1"/>
  <c r="CV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N196" i="1" s="1"/>
  <c r="AL198" i="1"/>
  <c r="AH198" i="1"/>
  <c r="Z198" i="1"/>
  <c r="X198" i="1"/>
  <c r="V198" i="1"/>
  <c r="T198" i="1"/>
  <c r="R198" i="1"/>
  <c r="P198" i="1"/>
  <c r="DE197" i="1"/>
  <c r="CZ197" i="1"/>
  <c r="CV197" i="1"/>
  <c r="CT197" i="1"/>
  <c r="CR197" i="1"/>
  <c r="CP197" i="1"/>
  <c r="CN197" i="1"/>
  <c r="CL197" i="1"/>
  <c r="CJ197" i="1"/>
  <c r="CH197" i="1"/>
  <c r="CF197" i="1"/>
  <c r="CD197" i="1"/>
  <c r="CB197" i="1"/>
  <c r="BZ197" i="1"/>
  <c r="BX197" i="1"/>
  <c r="BV197" i="1"/>
  <c r="BT197" i="1"/>
  <c r="BR197" i="1"/>
  <c r="BP197" i="1"/>
  <c r="BN197" i="1"/>
  <c r="BL197" i="1"/>
  <c r="BJ197" i="1"/>
  <c r="BH197" i="1"/>
  <c r="BF197" i="1"/>
  <c r="BF196" i="1" s="1"/>
  <c r="BD197" i="1"/>
  <c r="BB197" i="1"/>
  <c r="BB196" i="1" s="1"/>
  <c r="AZ197" i="1"/>
  <c r="AX197" i="1"/>
  <c r="AV197" i="1"/>
  <c r="AT197" i="1"/>
  <c r="AT196" i="1" s="1"/>
  <c r="AR197" i="1"/>
  <c r="AP197" i="1"/>
  <c r="AN197" i="1"/>
  <c r="AL197" i="1"/>
  <c r="AH197" i="1"/>
  <c r="AD197" i="1"/>
  <c r="AD196" i="1" s="1"/>
  <c r="Z197" i="1"/>
  <c r="X197" i="1"/>
  <c r="V197" i="1"/>
  <c r="T197" i="1"/>
  <c r="R197" i="1"/>
  <c r="P197" i="1"/>
  <c r="DD196" i="1"/>
  <c r="DC196" i="1"/>
  <c r="DB196" i="1"/>
  <c r="DA196" i="1"/>
  <c r="CY196" i="1"/>
  <c r="CX196" i="1"/>
  <c r="CW196" i="1"/>
  <c r="CU196" i="1"/>
  <c r="CS196" i="1"/>
  <c r="CQ196" i="1"/>
  <c r="CO196" i="1"/>
  <c r="CM196" i="1"/>
  <c r="CK196" i="1"/>
  <c r="CI196" i="1"/>
  <c r="CG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J196" i="1"/>
  <c r="AI196" i="1"/>
  <c r="AG196" i="1"/>
  <c r="AF196" i="1"/>
  <c r="AE196" i="1"/>
  <c r="AC196" i="1"/>
  <c r="AB196" i="1"/>
  <c r="AA196" i="1"/>
  <c r="Y196" i="1"/>
  <c r="W196" i="1"/>
  <c r="U196" i="1"/>
  <c r="S196" i="1"/>
  <c r="Q196" i="1"/>
  <c r="O196" i="1"/>
  <c r="DE195" i="1"/>
  <c r="DB195" i="1"/>
  <c r="CZ195" i="1"/>
  <c r="CV195" i="1"/>
  <c r="CT195" i="1"/>
  <c r="CR195" i="1"/>
  <c r="CP195" i="1"/>
  <c r="CN195" i="1"/>
  <c r="CL195" i="1"/>
  <c r="CJ195" i="1"/>
  <c r="CH195" i="1"/>
  <c r="CF195" i="1"/>
  <c r="CD195" i="1"/>
  <c r="CB195" i="1"/>
  <c r="BZ195" i="1"/>
  <c r="BX195" i="1"/>
  <c r="BV195" i="1"/>
  <c r="BT195" i="1"/>
  <c r="BR195" i="1"/>
  <c r="BP195" i="1"/>
  <c r="BN195" i="1"/>
  <c r="BL195" i="1"/>
  <c r="BJ195" i="1"/>
  <c r="BH195" i="1"/>
  <c r="BF195" i="1"/>
  <c r="BD195" i="1"/>
  <c r="BB195" i="1"/>
  <c r="AZ195" i="1"/>
  <c r="AX195" i="1"/>
  <c r="AV195" i="1"/>
  <c r="AT195" i="1"/>
  <c r="AR195" i="1"/>
  <c r="AP195" i="1"/>
  <c r="AN195" i="1"/>
  <c r="AL195" i="1"/>
  <c r="AF195" i="1"/>
  <c r="Z195" i="1"/>
  <c r="X195" i="1"/>
  <c r="V195" i="1"/>
  <c r="T195" i="1"/>
  <c r="R195" i="1"/>
  <c r="P195" i="1"/>
  <c r="DE194" i="1"/>
  <c r="DI194" i="1" s="1"/>
  <c r="CZ194" i="1"/>
  <c r="CV194" i="1"/>
  <c r="CT194" i="1"/>
  <c r="CR194" i="1"/>
  <c r="CP194" i="1"/>
  <c r="CN194" i="1"/>
  <c r="CL194" i="1"/>
  <c r="CJ194" i="1"/>
  <c r="CH194" i="1"/>
  <c r="CF194" i="1"/>
  <c r="CD194" i="1"/>
  <c r="CB194" i="1"/>
  <c r="BZ194" i="1"/>
  <c r="BX194" i="1"/>
  <c r="BV194" i="1"/>
  <c r="BT194" i="1"/>
  <c r="BR194" i="1"/>
  <c r="BP194" i="1"/>
  <c r="BN194" i="1"/>
  <c r="BL194" i="1"/>
  <c r="BJ194" i="1"/>
  <c r="BH194" i="1"/>
  <c r="BF194" i="1"/>
  <c r="BD194" i="1"/>
  <c r="BB194" i="1"/>
  <c r="AZ194" i="1"/>
  <c r="AX194" i="1"/>
  <c r="AV194" i="1"/>
  <c r="AT194" i="1"/>
  <c r="AR194" i="1"/>
  <c r="AP194" i="1"/>
  <c r="AN194" i="1"/>
  <c r="AL194" i="1"/>
  <c r="AF194" i="1"/>
  <c r="Z194" i="1"/>
  <c r="X194" i="1"/>
  <c r="V194" i="1"/>
  <c r="T194" i="1"/>
  <c r="R194" i="1"/>
  <c r="P194" i="1"/>
  <c r="DE193" i="1"/>
  <c r="CZ193" i="1"/>
  <c r="CV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AF193" i="1"/>
  <c r="Z193" i="1"/>
  <c r="Z192" i="1" s="1"/>
  <c r="X193" i="1"/>
  <c r="V193" i="1"/>
  <c r="T193" i="1"/>
  <c r="R193" i="1"/>
  <c r="P193" i="1"/>
  <c r="DD192" i="1"/>
  <c r="DC192" i="1"/>
  <c r="DB192" i="1"/>
  <c r="DA192" i="1"/>
  <c r="CY192" i="1"/>
  <c r="CX192" i="1"/>
  <c r="CW192" i="1"/>
  <c r="CU192" i="1"/>
  <c r="CS192" i="1"/>
  <c r="CQ192" i="1"/>
  <c r="CO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K192" i="1"/>
  <c r="AJ192" i="1"/>
  <c r="AI192" i="1"/>
  <c r="AH192" i="1"/>
  <c r="AG192" i="1"/>
  <c r="AE192" i="1"/>
  <c r="AD192" i="1"/>
  <c r="AC192" i="1"/>
  <c r="AB192" i="1"/>
  <c r="AA192" i="1"/>
  <c r="Y192" i="1"/>
  <c r="W192" i="1"/>
  <c r="U192" i="1"/>
  <c r="S192" i="1"/>
  <c r="Q192" i="1"/>
  <c r="O192" i="1"/>
  <c r="DE191" i="1"/>
  <c r="DE190" i="1" s="1"/>
  <c r="DI190" i="1" s="1"/>
  <c r="CZ191" i="1"/>
  <c r="CZ190" i="1" s="1"/>
  <c r="CV191" i="1"/>
  <c r="CV190" i="1" s="1"/>
  <c r="CT191" i="1"/>
  <c r="CT190" i="1" s="1"/>
  <c r="CR191" i="1"/>
  <c r="CR190" i="1" s="1"/>
  <c r="CP191" i="1"/>
  <c r="CN191" i="1"/>
  <c r="CN190" i="1" s="1"/>
  <c r="CL191" i="1"/>
  <c r="CL190" i="1" s="1"/>
  <c r="CJ191" i="1"/>
  <c r="CJ190" i="1" s="1"/>
  <c r="CH191" i="1"/>
  <c r="CH190" i="1" s="1"/>
  <c r="CF191" i="1"/>
  <c r="CF190" i="1" s="1"/>
  <c r="CD191" i="1"/>
  <c r="CD190" i="1" s="1"/>
  <c r="CB191" i="1"/>
  <c r="CB190" i="1" s="1"/>
  <c r="BZ191" i="1"/>
  <c r="BZ190" i="1" s="1"/>
  <c r="BX191" i="1"/>
  <c r="BV191" i="1"/>
  <c r="BV190" i="1" s="1"/>
  <c r="BT191" i="1"/>
  <c r="BT190" i="1" s="1"/>
  <c r="BR191" i="1"/>
  <c r="BP191" i="1"/>
  <c r="BP190" i="1" s="1"/>
  <c r="BN191" i="1"/>
  <c r="BN190" i="1" s="1"/>
  <c r="BL191" i="1"/>
  <c r="BL190" i="1" s="1"/>
  <c r="BJ191" i="1"/>
  <c r="BJ190" i="1" s="1"/>
  <c r="BH191" i="1"/>
  <c r="BF191" i="1"/>
  <c r="BD191" i="1"/>
  <c r="BD190" i="1" s="1"/>
  <c r="BB191" i="1"/>
  <c r="BB190" i="1" s="1"/>
  <c r="AZ191" i="1"/>
  <c r="AZ190" i="1" s="1"/>
  <c r="AX191" i="1"/>
  <c r="AX190" i="1" s="1"/>
  <c r="AV191" i="1"/>
  <c r="AV190" i="1" s="1"/>
  <c r="AT191" i="1"/>
  <c r="AR191" i="1"/>
  <c r="AR190" i="1" s="1"/>
  <c r="AP191" i="1"/>
  <c r="AP190" i="1" s="1"/>
  <c r="AN191" i="1"/>
  <c r="AN190" i="1" s="1"/>
  <c r="AL191" i="1"/>
  <c r="AL190" i="1" s="1"/>
  <c r="Z191" i="1"/>
  <c r="Z190" i="1" s="1"/>
  <c r="X191" i="1"/>
  <c r="X190" i="1" s="1"/>
  <c r="V191" i="1"/>
  <c r="V190" i="1" s="1"/>
  <c r="T191" i="1"/>
  <c r="T190" i="1" s="1"/>
  <c r="R191" i="1"/>
  <c r="R190" i="1" s="1"/>
  <c r="P191" i="1"/>
  <c r="DD190" i="1"/>
  <c r="DC190" i="1"/>
  <c r="DB190" i="1"/>
  <c r="DA190" i="1"/>
  <c r="CY190" i="1"/>
  <c r="CX190" i="1"/>
  <c r="CW190" i="1"/>
  <c r="CU190" i="1"/>
  <c r="CS190" i="1"/>
  <c r="CQ190" i="1"/>
  <c r="CP190" i="1"/>
  <c r="CO190" i="1"/>
  <c r="CM190" i="1"/>
  <c r="CK190" i="1"/>
  <c r="CI190" i="1"/>
  <c r="CG190" i="1"/>
  <c r="CE190" i="1"/>
  <c r="CC190" i="1"/>
  <c r="CA190" i="1"/>
  <c r="BY190" i="1"/>
  <c r="BX190" i="1"/>
  <c r="BW190" i="1"/>
  <c r="BU190" i="1"/>
  <c r="BS190" i="1"/>
  <c r="BR190" i="1"/>
  <c r="BQ190" i="1"/>
  <c r="BO190" i="1"/>
  <c r="BM190" i="1"/>
  <c r="BK190" i="1"/>
  <c r="BI190" i="1"/>
  <c r="BH190" i="1"/>
  <c r="BG190" i="1"/>
  <c r="BF190" i="1"/>
  <c r="BE190" i="1"/>
  <c r="BC190" i="1"/>
  <c r="BA190" i="1"/>
  <c r="AY190" i="1"/>
  <c r="AW190" i="1"/>
  <c r="AU190" i="1"/>
  <c r="AT190" i="1"/>
  <c r="AS190" i="1"/>
  <c r="AQ190" i="1"/>
  <c r="AO190" i="1"/>
  <c r="AM190" i="1"/>
  <c r="AK190" i="1"/>
  <c r="AJ190" i="1"/>
  <c r="AI190" i="1"/>
  <c r="AH190" i="1"/>
  <c r="AG190" i="1"/>
  <c r="AF190" i="1"/>
  <c r="AE190" i="1"/>
  <c r="AD190" i="1"/>
  <c r="AC190" i="1"/>
  <c r="AB190" i="1"/>
  <c r="AA190" i="1"/>
  <c r="Y190" i="1"/>
  <c r="W190" i="1"/>
  <c r="U190" i="1"/>
  <c r="S190" i="1"/>
  <c r="Q190" i="1"/>
  <c r="O190" i="1"/>
  <c r="DE189" i="1"/>
  <c r="CZ189" i="1"/>
  <c r="CV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L189" i="1"/>
  <c r="Z189" i="1"/>
  <c r="X189" i="1"/>
  <c r="V189" i="1"/>
  <c r="T189" i="1"/>
  <c r="R189" i="1"/>
  <c r="P189" i="1"/>
  <c r="DE188" i="1"/>
  <c r="CZ188" i="1"/>
  <c r="CV188" i="1"/>
  <c r="CT188" i="1"/>
  <c r="CR188" i="1"/>
  <c r="CP188" i="1"/>
  <c r="CN188" i="1"/>
  <c r="CL188" i="1"/>
  <c r="CJ188" i="1"/>
  <c r="CH188" i="1"/>
  <c r="CF188" i="1"/>
  <c r="CD188" i="1"/>
  <c r="CB188" i="1"/>
  <c r="BZ188" i="1"/>
  <c r="BX188" i="1"/>
  <c r="BV188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V188" i="1"/>
  <c r="AT188" i="1"/>
  <c r="AR188" i="1"/>
  <c r="AP188" i="1"/>
  <c r="AN188" i="1"/>
  <c r="AL188" i="1"/>
  <c r="Z188" i="1"/>
  <c r="X188" i="1"/>
  <c r="V188" i="1"/>
  <c r="T188" i="1"/>
  <c r="R188" i="1"/>
  <c r="P188" i="1"/>
  <c r="DE187" i="1"/>
  <c r="CZ187" i="1"/>
  <c r="CV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R187" i="1"/>
  <c r="AP187" i="1"/>
  <c r="AN187" i="1"/>
  <c r="AL187" i="1"/>
  <c r="Z187" i="1"/>
  <c r="X187" i="1"/>
  <c r="V187" i="1"/>
  <c r="T187" i="1"/>
  <c r="R187" i="1"/>
  <c r="P187" i="1"/>
  <c r="DE186" i="1"/>
  <c r="CZ186" i="1"/>
  <c r="CV186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N186" i="1"/>
  <c r="AL186" i="1"/>
  <c r="Z186" i="1"/>
  <c r="X186" i="1"/>
  <c r="V186" i="1"/>
  <c r="T186" i="1"/>
  <c r="R186" i="1"/>
  <c r="P186" i="1"/>
  <c r="DE185" i="1"/>
  <c r="CZ185" i="1"/>
  <c r="CV185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L185" i="1"/>
  <c r="Z185" i="1"/>
  <c r="X185" i="1"/>
  <c r="V185" i="1"/>
  <c r="T185" i="1"/>
  <c r="R185" i="1"/>
  <c r="P185" i="1"/>
  <c r="DE184" i="1"/>
  <c r="CZ184" i="1"/>
  <c r="CV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Z184" i="1"/>
  <c r="X184" i="1"/>
  <c r="V184" i="1"/>
  <c r="T184" i="1"/>
  <c r="R184" i="1"/>
  <c r="P184" i="1"/>
  <c r="DE183" i="1"/>
  <c r="CZ183" i="1"/>
  <c r="CX183" i="1"/>
  <c r="CX181" i="1" s="1"/>
  <c r="CV183" i="1"/>
  <c r="CT183" i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Z183" i="1"/>
  <c r="X183" i="1"/>
  <c r="V183" i="1"/>
  <c r="T183" i="1"/>
  <c r="R183" i="1"/>
  <c r="P183" i="1"/>
  <c r="DE182" i="1"/>
  <c r="CZ182" i="1"/>
  <c r="CV182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Z182" i="1"/>
  <c r="X182" i="1"/>
  <c r="V182" i="1"/>
  <c r="T182" i="1"/>
  <c r="R182" i="1"/>
  <c r="P182" i="1"/>
  <c r="DD181" i="1"/>
  <c r="DC181" i="1"/>
  <c r="DB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J181" i="1"/>
  <c r="AI181" i="1"/>
  <c r="AH181" i="1"/>
  <c r="AG181" i="1"/>
  <c r="AF181" i="1"/>
  <c r="AE181" i="1"/>
  <c r="AD181" i="1"/>
  <c r="AC181" i="1"/>
  <c r="AB181" i="1"/>
  <c r="AA181" i="1"/>
  <c r="Y181" i="1"/>
  <c r="W181" i="1"/>
  <c r="U181" i="1"/>
  <c r="S181" i="1"/>
  <c r="Q181" i="1"/>
  <c r="O181" i="1"/>
  <c r="DE180" i="1"/>
  <c r="CZ180" i="1"/>
  <c r="CX180" i="1"/>
  <c r="CV180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R180" i="1"/>
  <c r="AP180" i="1"/>
  <c r="AN180" i="1"/>
  <c r="AL180" i="1"/>
  <c r="AH180" i="1"/>
  <c r="Z180" i="1"/>
  <c r="X180" i="1"/>
  <c r="V180" i="1"/>
  <c r="T180" i="1"/>
  <c r="R180" i="1"/>
  <c r="P180" i="1"/>
  <c r="DE179" i="1"/>
  <c r="CZ179" i="1"/>
  <c r="CV179" i="1"/>
  <c r="CT179" i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P179" i="1"/>
  <c r="AN179" i="1"/>
  <c r="AL179" i="1"/>
  <c r="AH179" i="1"/>
  <c r="Z179" i="1"/>
  <c r="X179" i="1"/>
  <c r="V179" i="1"/>
  <c r="T179" i="1"/>
  <c r="R179" i="1"/>
  <c r="P179" i="1"/>
  <c r="DE178" i="1"/>
  <c r="CZ178" i="1"/>
  <c r="CV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H178" i="1"/>
  <c r="Z178" i="1"/>
  <c r="X178" i="1"/>
  <c r="V178" i="1"/>
  <c r="T178" i="1"/>
  <c r="R178" i="1"/>
  <c r="P178" i="1"/>
  <c r="DE177" i="1"/>
  <c r="CZ177" i="1"/>
  <c r="CX177" i="1"/>
  <c r="CV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H177" i="1"/>
  <c r="AF177" i="1"/>
  <c r="Z177" i="1"/>
  <c r="X177" i="1"/>
  <c r="V177" i="1"/>
  <c r="T177" i="1"/>
  <c r="R177" i="1"/>
  <c r="P177" i="1"/>
  <c r="DE176" i="1"/>
  <c r="CZ176" i="1"/>
  <c r="CX176" i="1"/>
  <c r="CX174" i="1" s="1"/>
  <c r="CV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H176" i="1"/>
  <c r="AF176" i="1"/>
  <c r="Z176" i="1"/>
  <c r="X176" i="1"/>
  <c r="V176" i="1"/>
  <c r="T176" i="1"/>
  <c r="R176" i="1"/>
  <c r="P176" i="1"/>
  <c r="DE175" i="1"/>
  <c r="CZ175" i="1"/>
  <c r="CV175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N175" i="1"/>
  <c r="AL175" i="1"/>
  <c r="AH175" i="1"/>
  <c r="Z175" i="1"/>
  <c r="X175" i="1"/>
  <c r="V175" i="1"/>
  <c r="T175" i="1"/>
  <c r="T174" i="1" s="1"/>
  <c r="R175" i="1"/>
  <c r="P175" i="1"/>
  <c r="DD174" i="1"/>
  <c r="DC174" i="1"/>
  <c r="DB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T174" i="1"/>
  <c r="BS174" i="1"/>
  <c r="BQ174" i="1"/>
  <c r="BO174" i="1"/>
  <c r="BM174" i="1"/>
  <c r="BK174" i="1"/>
  <c r="BI174" i="1"/>
  <c r="BG174" i="1"/>
  <c r="BE174" i="1"/>
  <c r="BC174" i="1"/>
  <c r="BA174" i="1"/>
  <c r="AY174" i="1"/>
  <c r="AX174" i="1"/>
  <c r="AW174" i="1"/>
  <c r="AU174" i="1"/>
  <c r="AS174" i="1"/>
  <c r="AQ174" i="1"/>
  <c r="AO174" i="1"/>
  <c r="AM174" i="1"/>
  <c r="AK174" i="1"/>
  <c r="AJ174" i="1"/>
  <c r="AI174" i="1"/>
  <c r="AG174" i="1"/>
  <c r="AF174" i="1"/>
  <c r="AE174" i="1"/>
  <c r="AD174" i="1"/>
  <c r="AC174" i="1"/>
  <c r="AB174" i="1"/>
  <c r="AA174" i="1"/>
  <c r="Y174" i="1"/>
  <c r="W174" i="1"/>
  <c r="U174" i="1"/>
  <c r="S174" i="1"/>
  <c r="Q174" i="1"/>
  <c r="O174" i="1"/>
  <c r="DE173" i="1"/>
  <c r="CZ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H173" i="1"/>
  <c r="Z173" i="1"/>
  <c r="X173" i="1"/>
  <c r="V173" i="1"/>
  <c r="T173" i="1"/>
  <c r="R173" i="1"/>
  <c r="P173" i="1"/>
  <c r="DE172" i="1"/>
  <c r="CZ172" i="1"/>
  <c r="CV172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L172" i="1"/>
  <c r="AH172" i="1"/>
  <c r="Z172" i="1"/>
  <c r="X172" i="1"/>
  <c r="V172" i="1"/>
  <c r="T172" i="1"/>
  <c r="R172" i="1"/>
  <c r="P172" i="1"/>
  <c r="DE171" i="1"/>
  <c r="CZ171" i="1"/>
  <c r="CV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H171" i="1"/>
  <c r="Z171" i="1"/>
  <c r="X171" i="1"/>
  <c r="V171" i="1"/>
  <c r="T171" i="1"/>
  <c r="R171" i="1"/>
  <c r="P171" i="1"/>
  <c r="DE170" i="1"/>
  <c r="CZ170" i="1"/>
  <c r="CV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H170" i="1"/>
  <c r="Z170" i="1"/>
  <c r="X170" i="1"/>
  <c r="V170" i="1"/>
  <c r="T170" i="1"/>
  <c r="R170" i="1"/>
  <c r="P170" i="1"/>
  <c r="DE169" i="1"/>
  <c r="CZ169" i="1"/>
  <c r="CV169" i="1"/>
  <c r="CT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H169" i="1"/>
  <c r="Z169" i="1"/>
  <c r="X169" i="1"/>
  <c r="V169" i="1"/>
  <c r="T169" i="1"/>
  <c r="R169" i="1"/>
  <c r="P169" i="1"/>
  <c r="DI168" i="1"/>
  <c r="DE168" i="1"/>
  <c r="CZ168" i="1"/>
  <c r="CV168" i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V168" i="1"/>
  <c r="AT168" i="1"/>
  <c r="AR168" i="1"/>
  <c r="AP168" i="1"/>
  <c r="AN168" i="1"/>
  <c r="AL168" i="1"/>
  <c r="AH168" i="1"/>
  <c r="Z168" i="1"/>
  <c r="X168" i="1"/>
  <c r="V168" i="1"/>
  <c r="T168" i="1"/>
  <c r="R168" i="1"/>
  <c r="P168" i="1"/>
  <c r="DD167" i="1"/>
  <c r="DC167" i="1"/>
  <c r="DB167" i="1"/>
  <c r="DA167" i="1"/>
  <c r="CY167" i="1"/>
  <c r="CX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J167" i="1"/>
  <c r="AI167" i="1"/>
  <c r="AG167" i="1"/>
  <c r="AF167" i="1"/>
  <c r="AE167" i="1"/>
  <c r="AD167" i="1"/>
  <c r="AC167" i="1"/>
  <c r="AB167" i="1"/>
  <c r="AA167" i="1"/>
  <c r="Y167" i="1"/>
  <c r="W167" i="1"/>
  <c r="U167" i="1"/>
  <c r="S167" i="1"/>
  <c r="Q167" i="1"/>
  <c r="O167" i="1"/>
  <c r="DE166" i="1"/>
  <c r="CZ166" i="1"/>
  <c r="CV166" i="1"/>
  <c r="CT166" i="1"/>
  <c r="CR166" i="1"/>
  <c r="CP166" i="1"/>
  <c r="CN166" i="1"/>
  <c r="CL166" i="1"/>
  <c r="CJ166" i="1"/>
  <c r="CH166" i="1"/>
  <c r="CF166" i="1"/>
  <c r="CD166" i="1"/>
  <c r="CB166" i="1"/>
  <c r="BZ166" i="1"/>
  <c r="BX166" i="1"/>
  <c r="BV166" i="1"/>
  <c r="BT166" i="1"/>
  <c r="BR166" i="1"/>
  <c r="BP166" i="1"/>
  <c r="BN166" i="1"/>
  <c r="BL166" i="1"/>
  <c r="BJ166" i="1"/>
  <c r="BH166" i="1"/>
  <c r="BF166" i="1"/>
  <c r="BD166" i="1"/>
  <c r="BB166" i="1"/>
  <c r="AZ166" i="1"/>
  <c r="AX166" i="1"/>
  <c r="AV166" i="1"/>
  <c r="AT166" i="1"/>
  <c r="AR166" i="1"/>
  <c r="AP166" i="1"/>
  <c r="AN166" i="1"/>
  <c r="AL166" i="1"/>
  <c r="AH166" i="1"/>
  <c r="AF166" i="1"/>
  <c r="AF162" i="1" s="1"/>
  <c r="Z166" i="1"/>
  <c r="X166" i="1"/>
  <c r="V166" i="1"/>
  <c r="T166" i="1"/>
  <c r="R166" i="1"/>
  <c r="P166" i="1"/>
  <c r="DE165" i="1"/>
  <c r="CZ165" i="1"/>
  <c r="CV165" i="1"/>
  <c r="CT165" i="1"/>
  <c r="CR165" i="1"/>
  <c r="CP165" i="1"/>
  <c r="CN165" i="1"/>
  <c r="CL165" i="1"/>
  <c r="CJ165" i="1"/>
  <c r="CH165" i="1"/>
  <c r="CF165" i="1"/>
  <c r="CD165" i="1"/>
  <c r="CB165" i="1"/>
  <c r="BZ165" i="1"/>
  <c r="BX165" i="1"/>
  <c r="BV165" i="1"/>
  <c r="BT165" i="1"/>
  <c r="BR165" i="1"/>
  <c r="BP165" i="1"/>
  <c r="BN165" i="1"/>
  <c r="BL165" i="1"/>
  <c r="BJ165" i="1"/>
  <c r="BH165" i="1"/>
  <c r="BF165" i="1"/>
  <c r="BD165" i="1"/>
  <c r="BB165" i="1"/>
  <c r="AZ165" i="1"/>
  <c r="AX165" i="1"/>
  <c r="AV165" i="1"/>
  <c r="AT165" i="1"/>
  <c r="AR165" i="1"/>
  <c r="AP165" i="1"/>
  <c r="AN165" i="1"/>
  <c r="AL165" i="1"/>
  <c r="AH165" i="1"/>
  <c r="Z165" i="1"/>
  <c r="X165" i="1"/>
  <c r="V165" i="1"/>
  <c r="T165" i="1"/>
  <c r="R165" i="1"/>
  <c r="P165" i="1"/>
  <c r="DE164" i="1"/>
  <c r="CZ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H164" i="1"/>
  <c r="Z164" i="1"/>
  <c r="X164" i="1"/>
  <c r="V164" i="1"/>
  <c r="T164" i="1"/>
  <c r="R164" i="1"/>
  <c r="R162" i="1" s="1"/>
  <c r="P164" i="1"/>
  <c r="DE163" i="1"/>
  <c r="CZ163" i="1"/>
  <c r="CV163" i="1"/>
  <c r="CT163" i="1"/>
  <c r="CR163" i="1"/>
  <c r="CP163" i="1"/>
  <c r="CN163" i="1"/>
  <c r="CL163" i="1"/>
  <c r="CJ163" i="1"/>
  <c r="CH163" i="1"/>
  <c r="CF163" i="1"/>
  <c r="CD163" i="1"/>
  <c r="CB163" i="1"/>
  <c r="BZ163" i="1"/>
  <c r="BX163" i="1"/>
  <c r="BV163" i="1"/>
  <c r="BT163" i="1"/>
  <c r="BR163" i="1"/>
  <c r="BP163" i="1"/>
  <c r="BN163" i="1"/>
  <c r="BL163" i="1"/>
  <c r="BJ163" i="1"/>
  <c r="BH163" i="1"/>
  <c r="BF163" i="1"/>
  <c r="BD163" i="1"/>
  <c r="BB163" i="1"/>
  <c r="AZ163" i="1"/>
  <c r="AX163" i="1"/>
  <c r="AV163" i="1"/>
  <c r="AT163" i="1"/>
  <c r="AR163" i="1"/>
  <c r="AP163" i="1"/>
  <c r="AN163" i="1"/>
  <c r="AL163" i="1"/>
  <c r="AH163" i="1"/>
  <c r="Z163" i="1"/>
  <c r="X163" i="1"/>
  <c r="V163" i="1"/>
  <c r="T163" i="1"/>
  <c r="R163" i="1"/>
  <c r="P163" i="1"/>
  <c r="DD162" i="1"/>
  <c r="DC162" i="1"/>
  <c r="DB162" i="1"/>
  <c r="DA162" i="1"/>
  <c r="CY162" i="1"/>
  <c r="CX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J162" i="1"/>
  <c r="AI162" i="1"/>
  <c r="AG162" i="1"/>
  <c r="AE162" i="1"/>
  <c r="AD162" i="1"/>
  <c r="AC162" i="1"/>
  <c r="AB162" i="1"/>
  <c r="AA162" i="1"/>
  <c r="Y162" i="1"/>
  <c r="W162" i="1"/>
  <c r="U162" i="1"/>
  <c r="S162" i="1"/>
  <c r="Q162" i="1"/>
  <c r="O162" i="1"/>
  <c r="DE161" i="1"/>
  <c r="DE160" i="1" s="1"/>
  <c r="CZ161" i="1"/>
  <c r="CZ160" i="1" s="1"/>
  <c r="CV161" i="1"/>
  <c r="CV160" i="1" s="1"/>
  <c r="CT161" i="1"/>
  <c r="CT160" i="1" s="1"/>
  <c r="CR161" i="1"/>
  <c r="CP161" i="1"/>
  <c r="CN161" i="1"/>
  <c r="CN160" i="1" s="1"/>
  <c r="CL161" i="1"/>
  <c r="CL160" i="1" s="1"/>
  <c r="CJ161" i="1"/>
  <c r="CJ160" i="1" s="1"/>
  <c r="CH161" i="1"/>
  <c r="CH160" i="1" s="1"/>
  <c r="CF161" i="1"/>
  <c r="CD161" i="1"/>
  <c r="CD160" i="1" s="1"/>
  <c r="CB161" i="1"/>
  <c r="CB160" i="1" s="1"/>
  <c r="BZ161" i="1"/>
  <c r="BZ160" i="1" s="1"/>
  <c r="BX161" i="1"/>
  <c r="BX160" i="1" s="1"/>
  <c r="BV161" i="1"/>
  <c r="BV160" i="1" s="1"/>
  <c r="BT161" i="1"/>
  <c r="BT160" i="1" s="1"/>
  <c r="BR161" i="1"/>
  <c r="BP161" i="1"/>
  <c r="BP160" i="1" s="1"/>
  <c r="BN161" i="1"/>
  <c r="BN160" i="1" s="1"/>
  <c r="BL161" i="1"/>
  <c r="BL160" i="1" s="1"/>
  <c r="BJ161" i="1"/>
  <c r="BJ160" i="1" s="1"/>
  <c r="BH161" i="1"/>
  <c r="BH160" i="1" s="1"/>
  <c r="BF161" i="1"/>
  <c r="BD161" i="1"/>
  <c r="BD160" i="1" s="1"/>
  <c r="BB161" i="1"/>
  <c r="BB160" i="1" s="1"/>
  <c r="AZ161" i="1"/>
  <c r="AZ160" i="1" s="1"/>
  <c r="AX161" i="1"/>
  <c r="AX160" i="1" s="1"/>
  <c r="AV161" i="1"/>
  <c r="AT161" i="1"/>
  <c r="AT160" i="1" s="1"/>
  <c r="AR161" i="1"/>
  <c r="AR160" i="1" s="1"/>
  <c r="AP161" i="1"/>
  <c r="AP160" i="1" s="1"/>
  <c r="AN161" i="1"/>
  <c r="AN160" i="1" s="1"/>
  <c r="AL161" i="1"/>
  <c r="AL160" i="1" s="1"/>
  <c r="Z161" i="1"/>
  <c r="X161" i="1"/>
  <c r="X160" i="1" s="1"/>
  <c r="V161" i="1"/>
  <c r="V160" i="1" s="1"/>
  <c r="T161" i="1"/>
  <c r="T160" i="1" s="1"/>
  <c r="R161" i="1"/>
  <c r="P161" i="1"/>
  <c r="P160" i="1" s="1"/>
  <c r="DD160" i="1"/>
  <c r="DC160" i="1"/>
  <c r="DB160" i="1"/>
  <c r="DA160" i="1"/>
  <c r="CY160" i="1"/>
  <c r="CX160" i="1"/>
  <c r="CW160" i="1"/>
  <c r="CU160" i="1"/>
  <c r="CS160" i="1"/>
  <c r="CR160" i="1"/>
  <c r="CQ160" i="1"/>
  <c r="CP160" i="1"/>
  <c r="CO160" i="1"/>
  <c r="CM160" i="1"/>
  <c r="CK160" i="1"/>
  <c r="CI160" i="1"/>
  <c r="CG160" i="1"/>
  <c r="CF160" i="1"/>
  <c r="CE160" i="1"/>
  <c r="CC160" i="1"/>
  <c r="CA160" i="1"/>
  <c r="BY160" i="1"/>
  <c r="BW160" i="1"/>
  <c r="BU160" i="1"/>
  <c r="BS160" i="1"/>
  <c r="BR160" i="1"/>
  <c r="BQ160" i="1"/>
  <c r="BO160" i="1"/>
  <c r="BM160" i="1"/>
  <c r="BK160" i="1"/>
  <c r="BI160" i="1"/>
  <c r="BG160" i="1"/>
  <c r="BF160" i="1"/>
  <c r="BE160" i="1"/>
  <c r="BC160" i="1"/>
  <c r="BA160" i="1"/>
  <c r="AY160" i="1"/>
  <c r="AW160" i="1"/>
  <c r="AV160" i="1"/>
  <c r="AU160" i="1"/>
  <c r="AS160" i="1"/>
  <c r="AQ160" i="1"/>
  <c r="AO160" i="1"/>
  <c r="AM160" i="1"/>
  <c r="AK160" i="1"/>
  <c r="AJ160" i="1"/>
  <c r="AI160" i="1"/>
  <c r="AH160" i="1"/>
  <c r="AG160" i="1"/>
  <c r="AF160" i="1"/>
  <c r="AE160" i="1"/>
  <c r="AD160" i="1"/>
  <c r="AC160" i="1"/>
  <c r="AB160" i="1"/>
  <c r="AA160" i="1"/>
  <c r="Z160" i="1"/>
  <c r="Y160" i="1"/>
  <c r="W160" i="1"/>
  <c r="U160" i="1"/>
  <c r="S160" i="1"/>
  <c r="Q160" i="1"/>
  <c r="O160" i="1"/>
  <c r="DE159" i="1"/>
  <c r="CZ159" i="1"/>
  <c r="CZ158" i="1" s="1"/>
  <c r="CV159" i="1"/>
  <c r="CV158" i="1" s="1"/>
  <c r="CT159" i="1"/>
  <c r="CT158" i="1" s="1"/>
  <c r="CR159" i="1"/>
  <c r="CR158" i="1" s="1"/>
  <c r="CP159" i="1"/>
  <c r="CP158" i="1" s="1"/>
  <c r="CN159" i="1"/>
  <c r="CN158" i="1" s="1"/>
  <c r="CL159" i="1"/>
  <c r="CL158" i="1" s="1"/>
  <c r="CJ159" i="1"/>
  <c r="CJ158" i="1" s="1"/>
  <c r="CH159" i="1"/>
  <c r="CH158" i="1" s="1"/>
  <c r="CF159" i="1"/>
  <c r="CF158" i="1" s="1"/>
  <c r="CD159" i="1"/>
  <c r="CD158" i="1" s="1"/>
  <c r="CB159" i="1"/>
  <c r="CB158" i="1" s="1"/>
  <c r="BZ159" i="1"/>
  <c r="BX159" i="1"/>
  <c r="BX158" i="1" s="1"/>
  <c r="BV159" i="1"/>
  <c r="BV158" i="1" s="1"/>
  <c r="BT159" i="1"/>
  <c r="BT158" i="1" s="1"/>
  <c r="BR159" i="1"/>
  <c r="BR158" i="1" s="1"/>
  <c r="BP159" i="1"/>
  <c r="BP158" i="1" s="1"/>
  <c r="BN159" i="1"/>
  <c r="BL159" i="1"/>
  <c r="BL158" i="1" s="1"/>
  <c r="BJ159" i="1"/>
  <c r="BJ158" i="1" s="1"/>
  <c r="BH159" i="1"/>
  <c r="BH158" i="1" s="1"/>
  <c r="BF159" i="1"/>
  <c r="BF158" i="1" s="1"/>
  <c r="BD159" i="1"/>
  <c r="BD158" i="1" s="1"/>
  <c r="BB159" i="1"/>
  <c r="BB158" i="1" s="1"/>
  <c r="AZ159" i="1"/>
  <c r="AZ158" i="1" s="1"/>
  <c r="AX159" i="1"/>
  <c r="AX158" i="1" s="1"/>
  <c r="AV159" i="1"/>
  <c r="AV158" i="1" s="1"/>
  <c r="AT159" i="1"/>
  <c r="AT158" i="1" s="1"/>
  <c r="AR159" i="1"/>
  <c r="AR158" i="1" s="1"/>
  <c r="AP159" i="1"/>
  <c r="AP158" i="1" s="1"/>
  <c r="AN159" i="1"/>
  <c r="AN158" i="1" s="1"/>
  <c r="AL159" i="1"/>
  <c r="AL158" i="1" s="1"/>
  <c r="AH159" i="1"/>
  <c r="AF159" i="1"/>
  <c r="AF158" i="1" s="1"/>
  <c r="Z159" i="1"/>
  <c r="Z158" i="1" s="1"/>
  <c r="X159" i="1"/>
  <c r="X158" i="1" s="1"/>
  <c r="V159" i="1"/>
  <c r="T159" i="1"/>
  <c r="T158" i="1" s="1"/>
  <c r="R159" i="1"/>
  <c r="R158" i="1" s="1"/>
  <c r="P159" i="1"/>
  <c r="DD158" i="1"/>
  <c r="DC158" i="1"/>
  <c r="DB158" i="1"/>
  <c r="DA158" i="1"/>
  <c r="CY158" i="1"/>
  <c r="CX158" i="1"/>
  <c r="CW158" i="1"/>
  <c r="CU158" i="1"/>
  <c r="CS158" i="1"/>
  <c r="CQ158" i="1"/>
  <c r="CO158" i="1"/>
  <c r="CM158" i="1"/>
  <c r="CK158" i="1"/>
  <c r="CI158" i="1"/>
  <c r="CG158" i="1"/>
  <c r="CE158" i="1"/>
  <c r="CC158" i="1"/>
  <c r="CA158" i="1"/>
  <c r="BZ158" i="1"/>
  <c r="BY158" i="1"/>
  <c r="BW158" i="1"/>
  <c r="BU158" i="1"/>
  <c r="BS158" i="1"/>
  <c r="BQ158" i="1"/>
  <c r="BO158" i="1"/>
  <c r="BN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M158" i="1"/>
  <c r="AK158" i="1"/>
  <c r="AJ158" i="1"/>
  <c r="AI158" i="1"/>
  <c r="AH158" i="1"/>
  <c r="AG158" i="1"/>
  <c r="AE158" i="1"/>
  <c r="AD158" i="1"/>
  <c r="AC158" i="1"/>
  <c r="AB158" i="1"/>
  <c r="AA158" i="1"/>
  <c r="Y158" i="1"/>
  <c r="W158" i="1"/>
  <c r="V158" i="1"/>
  <c r="U158" i="1"/>
  <c r="S158" i="1"/>
  <c r="Q158" i="1"/>
  <c r="P158" i="1"/>
  <c r="O158" i="1"/>
  <c r="DE157" i="1"/>
  <c r="CZ157" i="1"/>
  <c r="CZ156" i="1" s="1"/>
  <c r="CV157" i="1"/>
  <c r="CV156" i="1" s="1"/>
  <c r="CT157" i="1"/>
  <c r="CT156" i="1" s="1"/>
  <c r="CR157" i="1"/>
  <c r="CR156" i="1" s="1"/>
  <c r="CP157" i="1"/>
  <c r="CP156" i="1" s="1"/>
  <c r="CN157" i="1"/>
  <c r="CL157" i="1"/>
  <c r="CL156" i="1" s="1"/>
  <c r="CJ157" i="1"/>
  <c r="CJ156" i="1" s="1"/>
  <c r="CH157" i="1"/>
  <c r="CH156" i="1" s="1"/>
  <c r="CF157" i="1"/>
  <c r="CF156" i="1" s="1"/>
  <c r="CD157" i="1"/>
  <c r="CD156" i="1" s="1"/>
  <c r="CB157" i="1"/>
  <c r="CB156" i="1" s="1"/>
  <c r="BZ157" i="1"/>
  <c r="BZ156" i="1" s="1"/>
  <c r="BX157" i="1"/>
  <c r="BX156" i="1" s="1"/>
  <c r="BV157" i="1"/>
  <c r="BV156" i="1" s="1"/>
  <c r="BT157" i="1"/>
  <c r="BT156" i="1" s="1"/>
  <c r="BR157" i="1"/>
  <c r="BR156" i="1" s="1"/>
  <c r="BP157" i="1"/>
  <c r="BP156" i="1" s="1"/>
  <c r="BN157" i="1"/>
  <c r="BN156" i="1" s="1"/>
  <c r="BL157" i="1"/>
  <c r="BL156" i="1" s="1"/>
  <c r="BJ157" i="1"/>
  <c r="BJ156" i="1" s="1"/>
  <c r="BH157" i="1"/>
  <c r="BH156" i="1" s="1"/>
  <c r="BF157" i="1"/>
  <c r="BF156" i="1" s="1"/>
  <c r="BD157" i="1"/>
  <c r="BB157" i="1"/>
  <c r="BB156" i="1" s="1"/>
  <c r="AZ157" i="1"/>
  <c r="AZ156" i="1" s="1"/>
  <c r="AX157" i="1"/>
  <c r="AX156" i="1" s="1"/>
  <c r="AV157" i="1"/>
  <c r="AV156" i="1" s="1"/>
  <c r="AT157" i="1"/>
  <c r="AT156" i="1" s="1"/>
  <c r="AR157" i="1"/>
  <c r="AR156" i="1" s="1"/>
  <c r="AP157" i="1"/>
  <c r="AN157" i="1"/>
  <c r="AN156" i="1" s="1"/>
  <c r="AL157" i="1"/>
  <c r="AL156" i="1" s="1"/>
  <c r="AF157" i="1"/>
  <c r="AF156" i="1" s="1"/>
  <c r="Z157" i="1"/>
  <c r="Z156" i="1" s="1"/>
  <c r="X157" i="1"/>
  <c r="X156" i="1" s="1"/>
  <c r="V157" i="1"/>
  <c r="V156" i="1" s="1"/>
  <c r="T157" i="1"/>
  <c r="T156" i="1" s="1"/>
  <c r="R157" i="1"/>
  <c r="P157" i="1"/>
  <c r="P156" i="1" s="1"/>
  <c r="DE156" i="1"/>
  <c r="DD156" i="1"/>
  <c r="DC156" i="1"/>
  <c r="DB156" i="1"/>
  <c r="DA156" i="1"/>
  <c r="CY156" i="1"/>
  <c r="CX156" i="1"/>
  <c r="CW156" i="1"/>
  <c r="CU156" i="1"/>
  <c r="CS156" i="1"/>
  <c r="CQ156" i="1"/>
  <c r="CO156" i="1"/>
  <c r="CN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D156" i="1"/>
  <c r="BC156" i="1"/>
  <c r="BA156" i="1"/>
  <c r="AY156" i="1"/>
  <c r="AW156" i="1"/>
  <c r="AU156" i="1"/>
  <c r="AS156" i="1"/>
  <c r="AQ156" i="1"/>
  <c r="AP156" i="1"/>
  <c r="AO156" i="1"/>
  <c r="AM156" i="1"/>
  <c r="AK156" i="1"/>
  <c r="AJ156" i="1"/>
  <c r="AI156" i="1"/>
  <c r="AH156" i="1"/>
  <c r="AG156" i="1"/>
  <c r="AE156" i="1"/>
  <c r="AD156" i="1"/>
  <c r="AC156" i="1"/>
  <c r="AB156" i="1"/>
  <c r="AA156" i="1"/>
  <c r="Y156" i="1"/>
  <c r="W156" i="1"/>
  <c r="U156" i="1"/>
  <c r="S156" i="1"/>
  <c r="Q156" i="1"/>
  <c r="O156" i="1"/>
  <c r="DE155" i="1"/>
  <c r="CZ155" i="1"/>
  <c r="CV155" i="1"/>
  <c r="CT155" i="1"/>
  <c r="CR155" i="1"/>
  <c r="CP155" i="1"/>
  <c r="CN155" i="1"/>
  <c r="CL155" i="1"/>
  <c r="CJ155" i="1"/>
  <c r="CH155" i="1"/>
  <c r="CF155" i="1"/>
  <c r="CD155" i="1"/>
  <c r="CB155" i="1"/>
  <c r="BZ155" i="1"/>
  <c r="BX155" i="1"/>
  <c r="BV155" i="1"/>
  <c r="BT155" i="1"/>
  <c r="BR155" i="1"/>
  <c r="BP155" i="1"/>
  <c r="BN155" i="1"/>
  <c r="BL155" i="1"/>
  <c r="BJ155" i="1"/>
  <c r="BH155" i="1"/>
  <c r="BF155" i="1"/>
  <c r="BD155" i="1"/>
  <c r="BB155" i="1"/>
  <c r="AZ155" i="1"/>
  <c r="AX155" i="1"/>
  <c r="AV155" i="1"/>
  <c r="AT155" i="1"/>
  <c r="AR155" i="1"/>
  <c r="AP155" i="1"/>
  <c r="AN155" i="1"/>
  <c r="AL155" i="1"/>
  <c r="Z155" i="1"/>
  <c r="X155" i="1"/>
  <c r="V155" i="1"/>
  <c r="T155" i="1"/>
  <c r="R155" i="1"/>
  <c r="P155" i="1"/>
  <c r="DE154" i="1"/>
  <c r="CZ154" i="1"/>
  <c r="CV154" i="1"/>
  <c r="CT154" i="1"/>
  <c r="CR154" i="1"/>
  <c r="CP154" i="1"/>
  <c r="CN154" i="1"/>
  <c r="CL154" i="1"/>
  <c r="CJ154" i="1"/>
  <c r="CH154" i="1"/>
  <c r="CF154" i="1"/>
  <c r="CD154" i="1"/>
  <c r="CB154" i="1"/>
  <c r="BZ154" i="1"/>
  <c r="BX154" i="1"/>
  <c r="BV154" i="1"/>
  <c r="BT154" i="1"/>
  <c r="BR154" i="1"/>
  <c r="BP154" i="1"/>
  <c r="BN154" i="1"/>
  <c r="BL154" i="1"/>
  <c r="BJ154" i="1"/>
  <c r="BH154" i="1"/>
  <c r="BF154" i="1"/>
  <c r="BD154" i="1"/>
  <c r="BB154" i="1"/>
  <c r="AZ154" i="1"/>
  <c r="AX154" i="1"/>
  <c r="AV154" i="1"/>
  <c r="AT154" i="1"/>
  <c r="AR154" i="1"/>
  <c r="AP154" i="1"/>
  <c r="AN154" i="1"/>
  <c r="AL154" i="1"/>
  <c r="Z154" i="1"/>
  <c r="X154" i="1"/>
  <c r="V154" i="1"/>
  <c r="T154" i="1"/>
  <c r="R154" i="1"/>
  <c r="P154" i="1"/>
  <c r="DE153" i="1"/>
  <c r="DI153" i="1" s="1"/>
  <c r="CZ153" i="1"/>
  <c r="CV153" i="1"/>
  <c r="CV152" i="1" s="1"/>
  <c r="CT153" i="1"/>
  <c r="CR153" i="1"/>
  <c r="CP153" i="1"/>
  <c r="CP152" i="1" s="1"/>
  <c r="CN153" i="1"/>
  <c r="CL153" i="1"/>
  <c r="CJ153" i="1"/>
  <c r="CJ152" i="1" s="1"/>
  <c r="CH153" i="1"/>
  <c r="CF153" i="1"/>
  <c r="CD153" i="1"/>
  <c r="CB153" i="1"/>
  <c r="BZ153" i="1"/>
  <c r="BX153" i="1"/>
  <c r="BX152" i="1" s="1"/>
  <c r="BV153" i="1"/>
  <c r="BT153" i="1"/>
  <c r="BR153" i="1"/>
  <c r="BP153" i="1"/>
  <c r="BN153" i="1"/>
  <c r="BL153" i="1"/>
  <c r="BL152" i="1" s="1"/>
  <c r="BJ153" i="1"/>
  <c r="BH153" i="1"/>
  <c r="BF153" i="1"/>
  <c r="BF152" i="1" s="1"/>
  <c r="BD153" i="1"/>
  <c r="BB153" i="1"/>
  <c r="AZ153" i="1"/>
  <c r="AZ152" i="1" s="1"/>
  <c r="AX153" i="1"/>
  <c r="AV153" i="1"/>
  <c r="AT153" i="1"/>
  <c r="AR153" i="1"/>
  <c r="AP153" i="1"/>
  <c r="AN153" i="1"/>
  <c r="AN152" i="1" s="1"/>
  <c r="AL153" i="1"/>
  <c r="Z153" i="1"/>
  <c r="X153" i="1"/>
  <c r="V153" i="1"/>
  <c r="T153" i="1"/>
  <c r="R153" i="1"/>
  <c r="P153" i="1"/>
  <c r="DD152" i="1"/>
  <c r="DC152" i="1"/>
  <c r="DB152" i="1"/>
  <c r="DA152" i="1"/>
  <c r="CY152" i="1"/>
  <c r="CX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J152" i="1"/>
  <c r="AI152" i="1"/>
  <c r="AH152" i="1"/>
  <c r="AG152" i="1"/>
  <c r="AF152" i="1"/>
  <c r="AE152" i="1"/>
  <c r="AD152" i="1"/>
  <c r="AC152" i="1"/>
  <c r="AB152" i="1"/>
  <c r="AA152" i="1"/>
  <c r="Y152" i="1"/>
  <c r="W152" i="1"/>
  <c r="U152" i="1"/>
  <c r="S152" i="1"/>
  <c r="Q152" i="1"/>
  <c r="O152" i="1"/>
  <c r="DE151" i="1"/>
  <c r="DE150" i="1" s="1"/>
  <c r="CZ151" i="1"/>
  <c r="CZ150" i="1" s="1"/>
  <c r="CV151" i="1"/>
  <c r="CV150" i="1" s="1"/>
  <c r="CT151" i="1"/>
  <c r="CT150" i="1" s="1"/>
  <c r="CR151" i="1"/>
  <c r="CP151" i="1"/>
  <c r="CN151" i="1"/>
  <c r="CN150" i="1" s="1"/>
  <c r="CL151" i="1"/>
  <c r="CL150" i="1" s="1"/>
  <c r="CJ151" i="1"/>
  <c r="CJ150" i="1" s="1"/>
  <c r="CH151" i="1"/>
  <c r="CH150" i="1" s="1"/>
  <c r="CF151" i="1"/>
  <c r="CD151" i="1"/>
  <c r="CB151" i="1"/>
  <c r="CB150" i="1" s="1"/>
  <c r="BZ151" i="1"/>
  <c r="BZ150" i="1" s="1"/>
  <c r="BX151" i="1"/>
  <c r="BX150" i="1" s="1"/>
  <c r="BV151" i="1"/>
  <c r="BV150" i="1" s="1"/>
  <c r="BT151" i="1"/>
  <c r="BR151" i="1"/>
  <c r="BP151" i="1"/>
  <c r="BP150" i="1" s="1"/>
  <c r="BN151" i="1"/>
  <c r="BN150" i="1" s="1"/>
  <c r="BL151" i="1"/>
  <c r="BL150" i="1" s="1"/>
  <c r="BJ151" i="1"/>
  <c r="BJ150" i="1" s="1"/>
  <c r="BH151" i="1"/>
  <c r="BF151" i="1"/>
  <c r="BD151" i="1"/>
  <c r="BD150" i="1" s="1"/>
  <c r="BB151" i="1"/>
  <c r="BB150" i="1" s="1"/>
  <c r="AZ151" i="1"/>
  <c r="AZ150" i="1" s="1"/>
  <c r="AX151" i="1"/>
  <c r="AX150" i="1" s="1"/>
  <c r="AV151" i="1"/>
  <c r="AT151" i="1"/>
  <c r="AT150" i="1" s="1"/>
  <c r="AR151" i="1"/>
  <c r="AR150" i="1" s="1"/>
  <c r="AP151" i="1"/>
  <c r="AN151" i="1"/>
  <c r="AN150" i="1" s="1"/>
  <c r="AL151" i="1"/>
  <c r="AL150" i="1" s="1"/>
  <c r="Z151" i="1"/>
  <c r="Z150" i="1" s="1"/>
  <c r="X151" i="1"/>
  <c r="X150" i="1" s="1"/>
  <c r="V151" i="1"/>
  <c r="V150" i="1" s="1"/>
  <c r="T151" i="1"/>
  <c r="R151" i="1"/>
  <c r="P151" i="1"/>
  <c r="P150" i="1" s="1"/>
  <c r="DD150" i="1"/>
  <c r="DC150" i="1"/>
  <c r="DB150" i="1"/>
  <c r="DA150" i="1"/>
  <c r="CY150" i="1"/>
  <c r="CX150" i="1"/>
  <c r="CW150" i="1"/>
  <c r="CU150" i="1"/>
  <c r="CS150" i="1"/>
  <c r="CR150" i="1"/>
  <c r="CQ150" i="1"/>
  <c r="CP150" i="1"/>
  <c r="CO150" i="1"/>
  <c r="CM150" i="1"/>
  <c r="CK150" i="1"/>
  <c r="CI150" i="1"/>
  <c r="CG150" i="1"/>
  <c r="CF150" i="1"/>
  <c r="CE150" i="1"/>
  <c r="CD150" i="1"/>
  <c r="CC150" i="1"/>
  <c r="CA150" i="1"/>
  <c r="BY150" i="1"/>
  <c r="BW150" i="1"/>
  <c r="BU150" i="1"/>
  <c r="BT150" i="1"/>
  <c r="BS150" i="1"/>
  <c r="BR150" i="1"/>
  <c r="BQ150" i="1"/>
  <c r="BO150" i="1"/>
  <c r="BM150" i="1"/>
  <c r="BK150" i="1"/>
  <c r="BI150" i="1"/>
  <c r="BH150" i="1"/>
  <c r="BG150" i="1"/>
  <c r="BF150" i="1"/>
  <c r="BE150" i="1"/>
  <c r="BC150" i="1"/>
  <c r="BA150" i="1"/>
  <c r="AY150" i="1"/>
  <c r="AW150" i="1"/>
  <c r="AV150" i="1"/>
  <c r="AU150" i="1"/>
  <c r="AS150" i="1"/>
  <c r="AQ150" i="1"/>
  <c r="AP150" i="1"/>
  <c r="AO150" i="1"/>
  <c r="AM150" i="1"/>
  <c r="AK150" i="1"/>
  <c r="AJ150" i="1"/>
  <c r="AI150" i="1"/>
  <c r="AH150" i="1"/>
  <c r="AG150" i="1"/>
  <c r="AF150" i="1"/>
  <c r="AE150" i="1"/>
  <c r="AD150" i="1"/>
  <c r="AC150" i="1"/>
  <c r="AB150" i="1"/>
  <c r="AA150" i="1"/>
  <c r="Y150" i="1"/>
  <c r="W150" i="1"/>
  <c r="U150" i="1"/>
  <c r="T150" i="1"/>
  <c r="S150" i="1"/>
  <c r="Q150" i="1"/>
  <c r="O150" i="1"/>
  <c r="DE149" i="1"/>
  <c r="DE148" i="1" s="1"/>
  <c r="CZ149" i="1"/>
  <c r="CZ148" i="1" s="1"/>
  <c r="CV149" i="1"/>
  <c r="CV148" i="1" s="1"/>
  <c r="CT149" i="1"/>
  <c r="CT148" i="1" s="1"/>
  <c r="CR149" i="1"/>
  <c r="CR148" i="1" s="1"/>
  <c r="CP149" i="1"/>
  <c r="CP148" i="1" s="1"/>
  <c r="CN149" i="1"/>
  <c r="CN148" i="1" s="1"/>
  <c r="CL149" i="1"/>
  <c r="CL148" i="1" s="1"/>
  <c r="CJ149" i="1"/>
  <c r="CJ148" i="1" s="1"/>
  <c r="CH149" i="1"/>
  <c r="CF149" i="1"/>
  <c r="CF148" i="1" s="1"/>
  <c r="CD149" i="1"/>
  <c r="CD148" i="1" s="1"/>
  <c r="CB149" i="1"/>
  <c r="CB148" i="1" s="1"/>
  <c r="BZ149" i="1"/>
  <c r="BZ148" i="1" s="1"/>
  <c r="BX149" i="1"/>
  <c r="BX148" i="1" s="1"/>
  <c r="BV149" i="1"/>
  <c r="BV148" i="1" s="1"/>
  <c r="BT149" i="1"/>
  <c r="BT148" i="1" s="1"/>
  <c r="BR149" i="1"/>
  <c r="BR148" i="1" s="1"/>
  <c r="BP149" i="1"/>
  <c r="BP148" i="1" s="1"/>
  <c r="BN149" i="1"/>
  <c r="BN148" i="1" s="1"/>
  <c r="BL149" i="1"/>
  <c r="BL148" i="1" s="1"/>
  <c r="BJ149" i="1"/>
  <c r="BJ148" i="1" s="1"/>
  <c r="BH149" i="1"/>
  <c r="BH148" i="1" s="1"/>
  <c r="BF149" i="1"/>
  <c r="BF148" i="1" s="1"/>
  <c r="BD149" i="1"/>
  <c r="BD148" i="1" s="1"/>
  <c r="BB149" i="1"/>
  <c r="BB148" i="1" s="1"/>
  <c r="AZ149" i="1"/>
  <c r="AX149" i="1"/>
  <c r="AX148" i="1" s="1"/>
  <c r="AV149" i="1"/>
  <c r="AV148" i="1" s="1"/>
  <c r="AT149" i="1"/>
  <c r="AT148" i="1" s="1"/>
  <c r="AR149" i="1"/>
  <c r="AR148" i="1" s="1"/>
  <c r="AP149" i="1"/>
  <c r="AP148" i="1" s="1"/>
  <c r="AN149" i="1"/>
  <c r="AN148" i="1" s="1"/>
  <c r="AL149" i="1"/>
  <c r="AH149" i="1"/>
  <c r="AH148" i="1" s="1"/>
  <c r="Z149" i="1"/>
  <c r="Z148" i="1" s="1"/>
  <c r="X149" i="1"/>
  <c r="X148" i="1" s="1"/>
  <c r="V149" i="1"/>
  <c r="V148" i="1" s="1"/>
  <c r="T149" i="1"/>
  <c r="T148" i="1" s="1"/>
  <c r="R149" i="1"/>
  <c r="R148" i="1" s="1"/>
  <c r="P149" i="1"/>
  <c r="P148" i="1" s="1"/>
  <c r="DD148" i="1"/>
  <c r="DC148" i="1"/>
  <c r="DB148" i="1"/>
  <c r="DA148" i="1"/>
  <c r="CY148" i="1"/>
  <c r="CX148" i="1"/>
  <c r="CW148" i="1"/>
  <c r="CU148" i="1"/>
  <c r="CS148" i="1"/>
  <c r="CQ148" i="1"/>
  <c r="CO148" i="1"/>
  <c r="CM148" i="1"/>
  <c r="CK148" i="1"/>
  <c r="CI148" i="1"/>
  <c r="CH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Z148" i="1"/>
  <c r="AY148" i="1"/>
  <c r="AW148" i="1"/>
  <c r="AU148" i="1"/>
  <c r="AS148" i="1"/>
  <c r="AQ148" i="1"/>
  <c r="AO148" i="1"/>
  <c r="AM148" i="1"/>
  <c r="AL148" i="1"/>
  <c r="AK148" i="1"/>
  <c r="AJ148" i="1"/>
  <c r="AI148" i="1"/>
  <c r="AG148" i="1"/>
  <c r="AF148" i="1"/>
  <c r="AE148" i="1"/>
  <c r="AD148" i="1"/>
  <c r="AC148" i="1"/>
  <c r="AB148" i="1"/>
  <c r="AA148" i="1"/>
  <c r="Y148" i="1"/>
  <c r="W148" i="1"/>
  <c r="U148" i="1"/>
  <c r="S148" i="1"/>
  <c r="Q148" i="1"/>
  <c r="O148" i="1"/>
  <c r="DE147" i="1"/>
  <c r="DI147" i="1" s="1"/>
  <c r="CZ147" i="1"/>
  <c r="CV147" i="1"/>
  <c r="CT147" i="1"/>
  <c r="CR147" i="1"/>
  <c r="CP147" i="1"/>
  <c r="CN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N147" i="1"/>
  <c r="AL147" i="1"/>
  <c r="Z147" i="1"/>
  <c r="X147" i="1"/>
  <c r="V147" i="1"/>
  <c r="T147" i="1"/>
  <c r="R147" i="1"/>
  <c r="P147" i="1"/>
  <c r="DE146" i="1"/>
  <c r="DE145" i="1" s="1"/>
  <c r="DI145" i="1" s="1"/>
  <c r="CZ146" i="1"/>
  <c r="CV146" i="1"/>
  <c r="CV145" i="1" s="1"/>
  <c r="CT146" i="1"/>
  <c r="CR146" i="1"/>
  <c r="CR145" i="1" s="1"/>
  <c r="CP146" i="1"/>
  <c r="CP145" i="1" s="1"/>
  <c r="CN146" i="1"/>
  <c r="CN145" i="1" s="1"/>
  <c r="CL146" i="1"/>
  <c r="CJ146" i="1"/>
  <c r="CJ145" i="1" s="1"/>
  <c r="CH146" i="1"/>
  <c r="CF146" i="1"/>
  <c r="CF145" i="1" s="1"/>
  <c r="CD146" i="1"/>
  <c r="CD145" i="1" s="1"/>
  <c r="CB146" i="1"/>
  <c r="CB145" i="1" s="1"/>
  <c r="BZ146" i="1"/>
  <c r="BX146" i="1"/>
  <c r="BX145" i="1" s="1"/>
  <c r="BV146" i="1"/>
  <c r="BT146" i="1"/>
  <c r="BT145" i="1" s="1"/>
  <c r="BR146" i="1"/>
  <c r="BR145" i="1" s="1"/>
  <c r="BP146" i="1"/>
  <c r="BP145" i="1" s="1"/>
  <c r="BN146" i="1"/>
  <c r="BL146" i="1"/>
  <c r="BJ146" i="1"/>
  <c r="BH146" i="1"/>
  <c r="BH145" i="1" s="1"/>
  <c r="BF146" i="1"/>
  <c r="BF145" i="1" s="1"/>
  <c r="BD146" i="1"/>
  <c r="BD145" i="1" s="1"/>
  <c r="BB146" i="1"/>
  <c r="AZ146" i="1"/>
  <c r="AZ145" i="1" s="1"/>
  <c r="AX146" i="1"/>
  <c r="AV146" i="1"/>
  <c r="AV145" i="1" s="1"/>
  <c r="AT146" i="1"/>
  <c r="AT145" i="1" s="1"/>
  <c r="AR146" i="1"/>
  <c r="AR145" i="1" s="1"/>
  <c r="AP146" i="1"/>
  <c r="AN146" i="1"/>
  <c r="AL146" i="1"/>
  <c r="Z146" i="1"/>
  <c r="Z145" i="1" s="1"/>
  <c r="X146" i="1"/>
  <c r="X145" i="1" s="1"/>
  <c r="V146" i="1"/>
  <c r="T146" i="1"/>
  <c r="R146" i="1"/>
  <c r="R145" i="1" s="1"/>
  <c r="P146" i="1"/>
  <c r="DD145" i="1"/>
  <c r="DC145" i="1"/>
  <c r="DB145" i="1"/>
  <c r="DA145" i="1"/>
  <c r="CY145" i="1"/>
  <c r="CX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L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N145" i="1"/>
  <c r="AM145" i="1"/>
  <c r="AK145" i="1"/>
  <c r="AJ145" i="1"/>
  <c r="AI145" i="1"/>
  <c r="AH145" i="1"/>
  <c r="AG145" i="1"/>
  <c r="AF145" i="1"/>
  <c r="AE145" i="1"/>
  <c r="AD145" i="1"/>
  <c r="AC145" i="1"/>
  <c r="AB145" i="1"/>
  <c r="AA145" i="1"/>
  <c r="Y145" i="1"/>
  <c r="W145" i="1"/>
  <c r="U145" i="1"/>
  <c r="S145" i="1"/>
  <c r="Q145" i="1"/>
  <c r="P145" i="1"/>
  <c r="O145" i="1"/>
  <c r="DE144" i="1"/>
  <c r="DI144" i="1" s="1"/>
  <c r="CZ144" i="1"/>
  <c r="CV144" i="1"/>
  <c r="CT144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H144" i="1"/>
  <c r="AB144" i="1"/>
  <c r="Z144" i="1"/>
  <c r="X144" i="1"/>
  <c r="V144" i="1"/>
  <c r="T144" i="1"/>
  <c r="R144" i="1"/>
  <c r="P144" i="1"/>
  <c r="DE143" i="1"/>
  <c r="CZ143" i="1"/>
  <c r="CV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H143" i="1"/>
  <c r="AB143" i="1"/>
  <c r="Z143" i="1"/>
  <c r="X143" i="1"/>
  <c r="V143" i="1"/>
  <c r="T143" i="1"/>
  <c r="R143" i="1"/>
  <c r="P143" i="1"/>
  <c r="DE142" i="1"/>
  <c r="DI142" i="1" s="1"/>
  <c r="CZ142" i="1"/>
  <c r="CV142" i="1"/>
  <c r="CT142" i="1"/>
  <c r="CR142" i="1"/>
  <c r="CP142" i="1"/>
  <c r="CN142" i="1"/>
  <c r="CL142" i="1"/>
  <c r="CJ142" i="1"/>
  <c r="CH142" i="1"/>
  <c r="CF142" i="1"/>
  <c r="CD142" i="1"/>
  <c r="CB142" i="1"/>
  <c r="BZ142" i="1"/>
  <c r="BX142" i="1"/>
  <c r="BV142" i="1"/>
  <c r="BT142" i="1"/>
  <c r="BR142" i="1"/>
  <c r="BP142" i="1"/>
  <c r="BN142" i="1"/>
  <c r="BL142" i="1"/>
  <c r="BJ142" i="1"/>
  <c r="BH142" i="1"/>
  <c r="BF142" i="1"/>
  <c r="BD142" i="1"/>
  <c r="BB142" i="1"/>
  <c r="AZ142" i="1"/>
  <c r="AX142" i="1"/>
  <c r="AV142" i="1"/>
  <c r="AT142" i="1"/>
  <c r="AR142" i="1"/>
  <c r="AP142" i="1"/>
  <c r="AN142" i="1"/>
  <c r="AL142" i="1"/>
  <c r="AH142" i="1"/>
  <c r="AB142" i="1"/>
  <c r="Z142" i="1"/>
  <c r="X142" i="1"/>
  <c r="V142" i="1"/>
  <c r="T142" i="1"/>
  <c r="R142" i="1"/>
  <c r="P142" i="1"/>
  <c r="DE141" i="1"/>
  <c r="CZ141" i="1"/>
  <c r="CV141" i="1"/>
  <c r="CT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BB141" i="1"/>
  <c r="AZ141" i="1"/>
  <c r="AX141" i="1"/>
  <c r="AV141" i="1"/>
  <c r="AT141" i="1"/>
  <c r="AR141" i="1"/>
  <c r="AP141" i="1"/>
  <c r="AN141" i="1"/>
  <c r="AL141" i="1"/>
  <c r="AH141" i="1"/>
  <c r="AB141" i="1"/>
  <c r="Z141" i="1"/>
  <c r="X141" i="1"/>
  <c r="V141" i="1"/>
  <c r="T141" i="1"/>
  <c r="R141" i="1"/>
  <c r="P141" i="1"/>
  <c r="DE140" i="1"/>
  <c r="DI140" i="1" s="1"/>
  <c r="CZ140" i="1"/>
  <c r="CV140" i="1"/>
  <c r="CT140" i="1"/>
  <c r="CR140" i="1"/>
  <c r="CP140" i="1"/>
  <c r="CN140" i="1"/>
  <c r="CL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N140" i="1"/>
  <c r="AL140" i="1"/>
  <c r="AH140" i="1"/>
  <c r="AB140" i="1"/>
  <c r="Z140" i="1"/>
  <c r="X140" i="1"/>
  <c r="V140" i="1"/>
  <c r="V138" i="1" s="1"/>
  <c r="T140" i="1"/>
  <c r="R140" i="1"/>
  <c r="P140" i="1"/>
  <c r="DE139" i="1"/>
  <c r="CZ139" i="1"/>
  <c r="CV139" i="1"/>
  <c r="CT139" i="1"/>
  <c r="CR139" i="1"/>
  <c r="CP139" i="1"/>
  <c r="CN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P139" i="1"/>
  <c r="AN139" i="1"/>
  <c r="AL139" i="1"/>
  <c r="AH139" i="1"/>
  <c r="AB139" i="1"/>
  <c r="Z139" i="1"/>
  <c r="X139" i="1"/>
  <c r="V139" i="1"/>
  <c r="T139" i="1"/>
  <c r="R139" i="1"/>
  <c r="P139" i="1"/>
  <c r="DD138" i="1"/>
  <c r="DC138" i="1"/>
  <c r="DB138" i="1"/>
  <c r="DA138" i="1"/>
  <c r="CY138" i="1"/>
  <c r="CX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R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J138" i="1"/>
  <c r="AI138" i="1"/>
  <c r="AG138" i="1"/>
  <c r="AF138" i="1"/>
  <c r="AE138" i="1"/>
  <c r="AD138" i="1"/>
  <c r="AC138" i="1"/>
  <c r="AA138" i="1"/>
  <c r="Y138" i="1"/>
  <c r="W138" i="1"/>
  <c r="U138" i="1"/>
  <c r="S138" i="1"/>
  <c r="Q138" i="1"/>
  <c r="O138" i="1"/>
  <c r="DE137" i="1"/>
  <c r="CZ137" i="1"/>
  <c r="CV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AZ137" i="1"/>
  <c r="AV137" i="1"/>
  <c r="AR137" i="1"/>
  <c r="AP137" i="1"/>
  <c r="AN137" i="1"/>
  <c r="AL137" i="1"/>
  <c r="AF137" i="1"/>
  <c r="AD137" i="1"/>
  <c r="AD131" i="1" s="1"/>
  <c r="Z137" i="1"/>
  <c r="X137" i="1"/>
  <c r="V137" i="1"/>
  <c r="T137" i="1"/>
  <c r="P137" i="1"/>
  <c r="DE136" i="1"/>
  <c r="CZ136" i="1"/>
  <c r="CV136" i="1"/>
  <c r="CT136" i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P136" i="1"/>
  <c r="AN136" i="1"/>
  <c r="AL136" i="1"/>
  <c r="AF136" i="1"/>
  <c r="Z136" i="1"/>
  <c r="X136" i="1"/>
  <c r="V136" i="1"/>
  <c r="T136" i="1"/>
  <c r="R136" i="1"/>
  <c r="P136" i="1"/>
  <c r="DE135" i="1"/>
  <c r="CZ135" i="1"/>
  <c r="CV135" i="1"/>
  <c r="CT135" i="1"/>
  <c r="CR135" i="1"/>
  <c r="CP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Z131" i="1" s="1"/>
  <c r="AX135" i="1"/>
  <c r="AV135" i="1"/>
  <c r="AT135" i="1"/>
  <c r="AR135" i="1"/>
  <c r="AP135" i="1"/>
  <c r="AN135" i="1"/>
  <c r="AL135" i="1"/>
  <c r="AF135" i="1"/>
  <c r="Z135" i="1"/>
  <c r="X135" i="1"/>
  <c r="V135" i="1"/>
  <c r="T135" i="1"/>
  <c r="R135" i="1"/>
  <c r="P135" i="1"/>
  <c r="DE134" i="1"/>
  <c r="CZ134" i="1"/>
  <c r="CV134" i="1"/>
  <c r="CT134" i="1"/>
  <c r="CR134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F134" i="1"/>
  <c r="Z134" i="1"/>
  <c r="X134" i="1"/>
  <c r="V134" i="1"/>
  <c r="T134" i="1"/>
  <c r="R134" i="1"/>
  <c r="P134" i="1"/>
  <c r="DE133" i="1"/>
  <c r="CZ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P133" i="1"/>
  <c r="AN133" i="1"/>
  <c r="AL133" i="1"/>
  <c r="AF133" i="1"/>
  <c r="Z133" i="1"/>
  <c r="X133" i="1"/>
  <c r="V133" i="1"/>
  <c r="T133" i="1"/>
  <c r="R133" i="1"/>
  <c r="P133" i="1"/>
  <c r="DE132" i="1"/>
  <c r="DI132" i="1" s="1"/>
  <c r="CZ132" i="1"/>
  <c r="CV132" i="1"/>
  <c r="CT132" i="1"/>
  <c r="CR132" i="1"/>
  <c r="CP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BB132" i="1"/>
  <c r="AZ132" i="1"/>
  <c r="AX132" i="1"/>
  <c r="AV132" i="1"/>
  <c r="AT132" i="1"/>
  <c r="AR132" i="1"/>
  <c r="AP132" i="1"/>
  <c r="AN132" i="1"/>
  <c r="AL132" i="1"/>
  <c r="AF132" i="1"/>
  <c r="Z132" i="1"/>
  <c r="X132" i="1"/>
  <c r="V132" i="1"/>
  <c r="T132" i="1"/>
  <c r="R132" i="1"/>
  <c r="P132" i="1"/>
  <c r="DD131" i="1"/>
  <c r="DC131" i="1"/>
  <c r="DB131" i="1"/>
  <c r="DA131" i="1"/>
  <c r="CY131" i="1"/>
  <c r="CX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J131" i="1"/>
  <c r="AI131" i="1"/>
  <c r="AH131" i="1"/>
  <c r="AG131" i="1"/>
  <c r="AE131" i="1"/>
  <c r="AC131" i="1"/>
  <c r="AB131" i="1"/>
  <c r="AA131" i="1"/>
  <c r="Y131" i="1"/>
  <c r="W131" i="1"/>
  <c r="U131" i="1"/>
  <c r="S131" i="1"/>
  <c r="Q131" i="1"/>
  <c r="O131" i="1"/>
  <c r="DE130" i="1"/>
  <c r="AJ130" i="1"/>
  <c r="AH130" i="1"/>
  <c r="V130" i="1"/>
  <c r="T130" i="1"/>
  <c r="P130" i="1"/>
  <c r="DE129" i="1"/>
  <c r="CV129" i="1"/>
  <c r="CT129" i="1"/>
  <c r="CR129" i="1"/>
  <c r="CP129" i="1"/>
  <c r="CN129" i="1"/>
  <c r="CL129" i="1"/>
  <c r="CJ129" i="1"/>
  <c r="CH129" i="1"/>
  <c r="CD129" i="1"/>
  <c r="BZ129" i="1"/>
  <c r="BX129" i="1"/>
  <c r="BV129" i="1"/>
  <c r="BT129" i="1"/>
  <c r="BR129" i="1"/>
  <c r="BP129" i="1"/>
  <c r="BN129" i="1"/>
  <c r="BL129" i="1"/>
  <c r="BH129" i="1"/>
  <c r="BF129" i="1"/>
  <c r="BD129" i="1"/>
  <c r="BB129" i="1"/>
  <c r="AX129" i="1"/>
  <c r="AV129" i="1"/>
  <c r="AT129" i="1"/>
  <c r="AR129" i="1"/>
  <c r="AP129" i="1"/>
  <c r="AN129" i="1"/>
  <c r="AL129" i="1"/>
  <c r="AJ129" i="1"/>
  <c r="AH129" i="1"/>
  <c r="AF129" i="1"/>
  <c r="AD129" i="1"/>
  <c r="Z129" i="1"/>
  <c r="X129" i="1"/>
  <c r="V129" i="1"/>
  <c r="T129" i="1"/>
  <c r="R129" i="1"/>
  <c r="P129" i="1"/>
  <c r="DE128" i="1"/>
  <c r="CV128" i="1"/>
  <c r="CT128" i="1"/>
  <c r="CR128" i="1"/>
  <c r="CP128" i="1"/>
  <c r="CN128" i="1"/>
  <c r="CL128" i="1"/>
  <c r="CJ128" i="1"/>
  <c r="CH128" i="1"/>
  <c r="CD128" i="1"/>
  <c r="BZ128" i="1"/>
  <c r="BX128" i="1"/>
  <c r="BV128" i="1"/>
  <c r="BT128" i="1"/>
  <c r="BR128" i="1"/>
  <c r="BP128" i="1"/>
  <c r="BN128" i="1"/>
  <c r="BL128" i="1"/>
  <c r="BH128" i="1"/>
  <c r="BF128" i="1"/>
  <c r="BD128" i="1"/>
  <c r="BB128" i="1"/>
  <c r="AX128" i="1"/>
  <c r="AV128" i="1"/>
  <c r="AT128" i="1"/>
  <c r="AR128" i="1"/>
  <c r="AP128" i="1"/>
  <c r="AN128" i="1"/>
  <c r="AL128" i="1"/>
  <c r="AJ128" i="1"/>
  <c r="AH128" i="1"/>
  <c r="AF128" i="1"/>
  <c r="AD128" i="1"/>
  <c r="Z128" i="1"/>
  <c r="X128" i="1"/>
  <c r="V128" i="1"/>
  <c r="T128" i="1"/>
  <c r="R128" i="1"/>
  <c r="P128" i="1"/>
  <c r="DE127" i="1"/>
  <c r="CV127" i="1"/>
  <c r="CT127" i="1"/>
  <c r="CR127" i="1"/>
  <c r="CP127" i="1"/>
  <c r="CN127" i="1"/>
  <c r="CL127" i="1"/>
  <c r="CJ127" i="1"/>
  <c r="CH127" i="1"/>
  <c r="CD127" i="1"/>
  <c r="BZ127" i="1"/>
  <c r="BX127" i="1"/>
  <c r="BV127" i="1"/>
  <c r="BT127" i="1"/>
  <c r="BR127" i="1"/>
  <c r="BP127" i="1"/>
  <c r="BN127" i="1"/>
  <c r="BL127" i="1"/>
  <c r="BH127" i="1"/>
  <c r="BF127" i="1"/>
  <c r="BD127" i="1"/>
  <c r="BB127" i="1"/>
  <c r="AX127" i="1"/>
  <c r="AV127" i="1"/>
  <c r="AT127" i="1"/>
  <c r="AR127" i="1"/>
  <c r="AP127" i="1"/>
  <c r="AN127" i="1"/>
  <c r="AL127" i="1"/>
  <c r="AJ127" i="1"/>
  <c r="AH127" i="1"/>
  <c r="AF127" i="1"/>
  <c r="AD127" i="1"/>
  <c r="Z127" i="1"/>
  <c r="X127" i="1"/>
  <c r="V127" i="1"/>
  <c r="T127" i="1"/>
  <c r="R127" i="1"/>
  <c r="P127" i="1"/>
  <c r="DE126" i="1"/>
  <c r="CV126" i="1"/>
  <c r="CT126" i="1"/>
  <c r="CR126" i="1"/>
  <c r="CP126" i="1"/>
  <c r="CN126" i="1"/>
  <c r="CL126" i="1"/>
  <c r="CJ126" i="1"/>
  <c r="CH126" i="1"/>
  <c r="CD126" i="1"/>
  <c r="BZ126" i="1"/>
  <c r="BX126" i="1"/>
  <c r="BV126" i="1"/>
  <c r="BT126" i="1"/>
  <c r="BR126" i="1"/>
  <c r="BP126" i="1"/>
  <c r="BN126" i="1"/>
  <c r="BL126" i="1"/>
  <c r="BH126" i="1"/>
  <c r="BF126" i="1"/>
  <c r="BD126" i="1"/>
  <c r="BB126" i="1"/>
  <c r="AX126" i="1"/>
  <c r="AV126" i="1"/>
  <c r="AT126" i="1"/>
  <c r="AR126" i="1"/>
  <c r="AP126" i="1"/>
  <c r="AN126" i="1"/>
  <c r="AL126" i="1"/>
  <c r="AJ126" i="1"/>
  <c r="AH126" i="1"/>
  <c r="AF126" i="1"/>
  <c r="AD126" i="1"/>
  <c r="Z126" i="1"/>
  <c r="X126" i="1"/>
  <c r="V126" i="1"/>
  <c r="T126" i="1"/>
  <c r="R126" i="1"/>
  <c r="P126" i="1"/>
  <c r="DE125" i="1"/>
  <c r="CV125" i="1"/>
  <c r="CT125" i="1"/>
  <c r="CR125" i="1"/>
  <c r="CP125" i="1"/>
  <c r="CN125" i="1"/>
  <c r="CL125" i="1"/>
  <c r="CJ125" i="1"/>
  <c r="CH125" i="1"/>
  <c r="CD125" i="1"/>
  <c r="BZ125" i="1"/>
  <c r="BX125" i="1"/>
  <c r="BV125" i="1"/>
  <c r="BT125" i="1"/>
  <c r="BR125" i="1"/>
  <c r="BP125" i="1"/>
  <c r="BN125" i="1"/>
  <c r="BL125" i="1"/>
  <c r="BH125" i="1"/>
  <c r="BF125" i="1"/>
  <c r="BD125" i="1"/>
  <c r="BB125" i="1"/>
  <c r="AX125" i="1"/>
  <c r="AV125" i="1"/>
  <c r="AT125" i="1"/>
  <c r="AR125" i="1"/>
  <c r="AP125" i="1"/>
  <c r="AN125" i="1"/>
  <c r="AL125" i="1"/>
  <c r="AJ125" i="1"/>
  <c r="AH125" i="1"/>
  <c r="AF125" i="1"/>
  <c r="AD125" i="1"/>
  <c r="Z125" i="1"/>
  <c r="X125" i="1"/>
  <c r="V125" i="1"/>
  <c r="T125" i="1"/>
  <c r="R125" i="1"/>
  <c r="P125" i="1"/>
  <c r="DE124" i="1"/>
  <c r="CV124" i="1"/>
  <c r="CT124" i="1"/>
  <c r="CR124" i="1"/>
  <c r="CP124" i="1"/>
  <c r="CN124" i="1"/>
  <c r="CL124" i="1"/>
  <c r="CJ124" i="1"/>
  <c r="CH124" i="1"/>
  <c r="CD124" i="1"/>
  <c r="BZ124" i="1"/>
  <c r="BX124" i="1"/>
  <c r="BV124" i="1"/>
  <c r="BT124" i="1"/>
  <c r="BR124" i="1"/>
  <c r="BP124" i="1"/>
  <c r="BN124" i="1"/>
  <c r="BL124" i="1"/>
  <c r="BH124" i="1"/>
  <c r="BF124" i="1"/>
  <c r="BD124" i="1"/>
  <c r="BB124" i="1"/>
  <c r="AX124" i="1"/>
  <c r="AV124" i="1"/>
  <c r="AT124" i="1"/>
  <c r="AR124" i="1"/>
  <c r="AP124" i="1"/>
  <c r="AN124" i="1"/>
  <c r="AL124" i="1"/>
  <c r="AJ124" i="1"/>
  <c r="AH124" i="1"/>
  <c r="AF124" i="1"/>
  <c r="AD124" i="1"/>
  <c r="Z124" i="1"/>
  <c r="X124" i="1"/>
  <c r="V124" i="1"/>
  <c r="T124" i="1"/>
  <c r="R124" i="1"/>
  <c r="P124" i="1"/>
  <c r="DE123" i="1"/>
  <c r="DI123" i="1" s="1"/>
  <c r="CV123" i="1"/>
  <c r="CT123" i="1"/>
  <c r="CR123" i="1"/>
  <c r="CP123" i="1"/>
  <c r="CN123" i="1"/>
  <c r="CL123" i="1"/>
  <c r="CJ123" i="1"/>
  <c r="CH123" i="1"/>
  <c r="CD123" i="1"/>
  <c r="BZ123" i="1"/>
  <c r="BX123" i="1"/>
  <c r="BV123" i="1"/>
  <c r="BT123" i="1"/>
  <c r="BR123" i="1"/>
  <c r="BP123" i="1"/>
  <c r="BN123" i="1"/>
  <c r="BL123" i="1"/>
  <c r="BH123" i="1"/>
  <c r="BF123" i="1"/>
  <c r="BD123" i="1"/>
  <c r="BB123" i="1"/>
  <c r="AX123" i="1"/>
  <c r="AV123" i="1"/>
  <c r="AT123" i="1"/>
  <c r="AR123" i="1"/>
  <c r="AP123" i="1"/>
  <c r="AN123" i="1"/>
  <c r="AL123" i="1"/>
  <c r="AJ123" i="1"/>
  <c r="AH123" i="1"/>
  <c r="AF123" i="1"/>
  <c r="AD123" i="1"/>
  <c r="Z123" i="1"/>
  <c r="X123" i="1"/>
  <c r="V123" i="1"/>
  <c r="T123" i="1"/>
  <c r="R123" i="1"/>
  <c r="P123" i="1"/>
  <c r="DE122" i="1"/>
  <c r="CV122" i="1"/>
  <c r="CT122" i="1"/>
  <c r="CR122" i="1"/>
  <c r="CP122" i="1"/>
  <c r="CN122" i="1"/>
  <c r="CL122" i="1"/>
  <c r="CJ122" i="1"/>
  <c r="CH122" i="1"/>
  <c r="CD122" i="1"/>
  <c r="BZ122" i="1"/>
  <c r="BX122" i="1"/>
  <c r="BV122" i="1"/>
  <c r="BT122" i="1"/>
  <c r="BR122" i="1"/>
  <c r="BP122" i="1"/>
  <c r="BN122" i="1"/>
  <c r="BL122" i="1"/>
  <c r="BH122" i="1"/>
  <c r="BF122" i="1"/>
  <c r="BD122" i="1"/>
  <c r="BB122" i="1"/>
  <c r="AX122" i="1"/>
  <c r="AV122" i="1"/>
  <c r="AT122" i="1"/>
  <c r="AR122" i="1"/>
  <c r="AP122" i="1"/>
  <c r="AN122" i="1"/>
  <c r="AL122" i="1"/>
  <c r="AJ122" i="1"/>
  <c r="AH122" i="1"/>
  <c r="AF122" i="1"/>
  <c r="AD122" i="1"/>
  <c r="Z122" i="1"/>
  <c r="X122" i="1"/>
  <c r="V122" i="1"/>
  <c r="T122" i="1"/>
  <c r="R122" i="1"/>
  <c r="P122" i="1"/>
  <c r="DE121" i="1"/>
  <c r="CV121" i="1"/>
  <c r="CT121" i="1"/>
  <c r="CR121" i="1"/>
  <c r="CP121" i="1"/>
  <c r="CN121" i="1"/>
  <c r="CL121" i="1"/>
  <c r="CJ121" i="1"/>
  <c r="CH121" i="1"/>
  <c r="CD121" i="1"/>
  <c r="BZ121" i="1"/>
  <c r="BX121" i="1"/>
  <c r="BV121" i="1"/>
  <c r="BT121" i="1"/>
  <c r="BR121" i="1"/>
  <c r="BP121" i="1"/>
  <c r="BN121" i="1"/>
  <c r="BL121" i="1"/>
  <c r="BH121" i="1"/>
  <c r="BF121" i="1"/>
  <c r="BD121" i="1"/>
  <c r="BB121" i="1"/>
  <c r="AX121" i="1"/>
  <c r="AV121" i="1"/>
  <c r="AT121" i="1"/>
  <c r="AR121" i="1"/>
  <c r="AP121" i="1"/>
  <c r="AN121" i="1"/>
  <c r="AL121" i="1"/>
  <c r="AJ121" i="1"/>
  <c r="AH121" i="1"/>
  <c r="AF121" i="1"/>
  <c r="AD121" i="1"/>
  <c r="Z121" i="1"/>
  <c r="X121" i="1"/>
  <c r="V121" i="1"/>
  <c r="T121" i="1"/>
  <c r="R121" i="1"/>
  <c r="P121" i="1"/>
  <c r="DE120" i="1"/>
  <c r="CV120" i="1"/>
  <c r="CT120" i="1"/>
  <c r="CR120" i="1"/>
  <c r="CP120" i="1"/>
  <c r="CN120" i="1"/>
  <c r="CL120" i="1"/>
  <c r="CJ120" i="1"/>
  <c r="CH120" i="1"/>
  <c r="CD120" i="1"/>
  <c r="BZ120" i="1"/>
  <c r="BX120" i="1"/>
  <c r="BV120" i="1"/>
  <c r="BT120" i="1"/>
  <c r="BR120" i="1"/>
  <c r="BP120" i="1"/>
  <c r="BN120" i="1"/>
  <c r="BL120" i="1"/>
  <c r="BH120" i="1"/>
  <c r="BF120" i="1"/>
  <c r="BD120" i="1"/>
  <c r="BB120" i="1"/>
  <c r="AX120" i="1"/>
  <c r="AV120" i="1"/>
  <c r="AT120" i="1"/>
  <c r="AR120" i="1"/>
  <c r="AP120" i="1"/>
  <c r="AN120" i="1"/>
  <c r="AL120" i="1"/>
  <c r="AJ120" i="1"/>
  <c r="AH120" i="1"/>
  <c r="AF120" i="1"/>
  <c r="AD120" i="1"/>
  <c r="Z120" i="1"/>
  <c r="X120" i="1"/>
  <c r="V120" i="1"/>
  <c r="T120" i="1"/>
  <c r="R120" i="1"/>
  <c r="P120" i="1"/>
  <c r="DE119" i="1"/>
  <c r="CV119" i="1"/>
  <c r="CT119" i="1"/>
  <c r="CR119" i="1"/>
  <c r="CP119" i="1"/>
  <c r="CN119" i="1"/>
  <c r="CL119" i="1"/>
  <c r="CJ119" i="1"/>
  <c r="CH119" i="1"/>
  <c r="CD119" i="1"/>
  <c r="BZ119" i="1"/>
  <c r="BX119" i="1"/>
  <c r="BV119" i="1"/>
  <c r="BT119" i="1"/>
  <c r="BR119" i="1"/>
  <c r="BP119" i="1"/>
  <c r="BN119" i="1"/>
  <c r="BL119" i="1"/>
  <c r="BH119" i="1"/>
  <c r="BF119" i="1"/>
  <c r="BD119" i="1"/>
  <c r="BB119" i="1"/>
  <c r="AX119" i="1"/>
  <c r="AV119" i="1"/>
  <c r="AT119" i="1"/>
  <c r="AR119" i="1"/>
  <c r="AP119" i="1"/>
  <c r="AN119" i="1"/>
  <c r="AL119" i="1"/>
  <c r="AJ119" i="1"/>
  <c r="AH119" i="1"/>
  <c r="AF119" i="1"/>
  <c r="AD119" i="1"/>
  <c r="Z119" i="1"/>
  <c r="X119" i="1"/>
  <c r="V119" i="1"/>
  <c r="T119" i="1"/>
  <c r="R119" i="1"/>
  <c r="P119" i="1"/>
  <c r="DE118" i="1"/>
  <c r="DI118" i="1" s="1"/>
  <c r="CV118" i="1"/>
  <c r="CT118" i="1"/>
  <c r="CR118" i="1"/>
  <c r="CP118" i="1"/>
  <c r="CN118" i="1"/>
  <c r="CL118" i="1"/>
  <c r="CJ118" i="1"/>
  <c r="CH118" i="1"/>
  <c r="CD118" i="1"/>
  <c r="BZ118" i="1"/>
  <c r="BX118" i="1"/>
  <c r="BV118" i="1"/>
  <c r="BT118" i="1"/>
  <c r="BR118" i="1"/>
  <c r="BP118" i="1"/>
  <c r="BN118" i="1"/>
  <c r="BL118" i="1"/>
  <c r="BH118" i="1"/>
  <c r="BF118" i="1"/>
  <c r="BD118" i="1"/>
  <c r="BB118" i="1"/>
  <c r="AX118" i="1"/>
  <c r="AV118" i="1"/>
  <c r="AT118" i="1"/>
  <c r="AR118" i="1"/>
  <c r="AP118" i="1"/>
  <c r="AN118" i="1"/>
  <c r="AL118" i="1"/>
  <c r="AJ118" i="1"/>
  <c r="AH118" i="1"/>
  <c r="AF118" i="1"/>
  <c r="AD118" i="1"/>
  <c r="Z118" i="1"/>
  <c r="X118" i="1"/>
  <c r="V118" i="1"/>
  <c r="T118" i="1"/>
  <c r="R118" i="1"/>
  <c r="P118" i="1"/>
  <c r="DE117" i="1"/>
  <c r="P117" i="1"/>
  <c r="DF117" i="1" s="1"/>
  <c r="DE116" i="1"/>
  <c r="P116" i="1"/>
  <c r="DF116" i="1" s="1"/>
  <c r="DE115" i="1"/>
  <c r="P115" i="1"/>
  <c r="DF115" i="1" s="1"/>
  <c r="DE114" i="1"/>
  <c r="DI114" i="1" s="1"/>
  <c r="AH114" i="1"/>
  <c r="V114" i="1"/>
  <c r="T114" i="1"/>
  <c r="P114" i="1"/>
  <c r="DE113" i="1"/>
  <c r="CT113" i="1"/>
  <c r="CR113" i="1"/>
  <c r="CP113" i="1"/>
  <c r="CN113" i="1"/>
  <c r="CL113" i="1"/>
  <c r="CJ113" i="1"/>
  <c r="AJ113" i="1"/>
  <c r="V113" i="1"/>
  <c r="DE112" i="1"/>
  <c r="DI112" i="1" s="1"/>
  <c r="CT112" i="1"/>
  <c r="CR112" i="1"/>
  <c r="CP112" i="1"/>
  <c r="CN112" i="1"/>
  <c r="CL112" i="1"/>
  <c r="CJ112" i="1"/>
  <c r="AJ112" i="1"/>
  <c r="V112" i="1"/>
  <c r="DE111" i="1"/>
  <c r="DI111" i="1" s="1"/>
  <c r="CT111" i="1"/>
  <c r="CR111" i="1"/>
  <c r="CP111" i="1"/>
  <c r="CN111" i="1"/>
  <c r="CL111" i="1"/>
  <c r="CJ111" i="1"/>
  <c r="AJ111" i="1"/>
  <c r="V111" i="1"/>
  <c r="DE110" i="1"/>
  <c r="CT110" i="1"/>
  <c r="CR110" i="1"/>
  <c r="CP110" i="1"/>
  <c r="CN110" i="1"/>
  <c r="CL110" i="1"/>
  <c r="CJ110" i="1"/>
  <c r="AJ110" i="1"/>
  <c r="V110" i="1"/>
  <c r="DE109" i="1"/>
  <c r="BP109" i="1"/>
  <c r="V109" i="1"/>
  <c r="DE108" i="1"/>
  <c r="BP108" i="1"/>
  <c r="V108" i="1"/>
  <c r="DF108" i="1" s="1"/>
  <c r="DE107" i="1"/>
  <c r="BP107" i="1"/>
  <c r="V107" i="1"/>
  <c r="DE106" i="1"/>
  <c r="BP106" i="1"/>
  <c r="V106" i="1"/>
  <c r="DE105" i="1"/>
  <c r="DI105" i="1" s="1"/>
  <c r="BP105" i="1"/>
  <c r="V105" i="1"/>
  <c r="DE104" i="1"/>
  <c r="CZ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Z104" i="1"/>
  <c r="X104" i="1"/>
  <c r="V104" i="1"/>
  <c r="T104" i="1"/>
  <c r="R104" i="1"/>
  <c r="P104" i="1"/>
  <c r="DE103" i="1"/>
  <c r="CZ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Z103" i="1"/>
  <c r="X103" i="1"/>
  <c r="V103" i="1"/>
  <c r="T103" i="1"/>
  <c r="R103" i="1"/>
  <c r="P103" i="1"/>
  <c r="DE102" i="1"/>
  <c r="CZ102" i="1"/>
  <c r="CV102" i="1"/>
  <c r="CT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X102" i="1"/>
  <c r="AV102" i="1"/>
  <c r="AT102" i="1"/>
  <c r="AR102" i="1"/>
  <c r="AP102" i="1"/>
  <c r="AN102" i="1"/>
  <c r="AL102" i="1"/>
  <c r="Z102" i="1"/>
  <c r="X102" i="1"/>
  <c r="V102" i="1"/>
  <c r="T102" i="1"/>
  <c r="R102" i="1"/>
  <c r="P102" i="1"/>
  <c r="DE101" i="1"/>
  <c r="CT101" i="1"/>
  <c r="CR101" i="1"/>
  <c r="CP101" i="1"/>
  <c r="CN101" i="1"/>
  <c r="CJ101" i="1"/>
  <c r="CH101" i="1"/>
  <c r="AJ101" i="1"/>
  <c r="V101" i="1"/>
  <c r="DE100" i="1"/>
  <c r="CT100" i="1"/>
  <c r="CR100" i="1"/>
  <c r="CP100" i="1"/>
  <c r="CN100" i="1"/>
  <c r="CJ100" i="1"/>
  <c r="CH100" i="1"/>
  <c r="AJ100" i="1"/>
  <c r="V100" i="1"/>
  <c r="DE99" i="1"/>
  <c r="CT99" i="1"/>
  <c r="CR99" i="1"/>
  <c r="CP99" i="1"/>
  <c r="CN99" i="1"/>
  <c r="CL99" i="1"/>
  <c r="CJ99" i="1"/>
  <c r="CH99" i="1"/>
  <c r="AJ99" i="1"/>
  <c r="V99" i="1"/>
  <c r="DE98" i="1"/>
  <c r="CT98" i="1"/>
  <c r="CR98" i="1"/>
  <c r="CP98" i="1"/>
  <c r="CN98" i="1"/>
  <c r="CL98" i="1"/>
  <c r="CJ98" i="1"/>
  <c r="CH98" i="1"/>
  <c r="AJ98" i="1"/>
  <c r="V98" i="1"/>
  <c r="DE97" i="1"/>
  <c r="CT97" i="1"/>
  <c r="CR97" i="1"/>
  <c r="CP97" i="1"/>
  <c r="CN97" i="1"/>
  <c r="CL97" i="1"/>
  <c r="CJ97" i="1"/>
  <c r="AJ97" i="1"/>
  <c r="V97" i="1"/>
  <c r="DE96" i="1"/>
  <c r="DI96" i="1" s="1"/>
  <c r="CV96" i="1"/>
  <c r="CT96" i="1"/>
  <c r="CR96" i="1"/>
  <c r="CP96" i="1"/>
  <c r="CN96" i="1"/>
  <c r="CL96" i="1"/>
  <c r="CJ96" i="1"/>
  <c r="CH96" i="1"/>
  <c r="CD96" i="1"/>
  <c r="BZ96" i="1"/>
  <c r="BX96" i="1"/>
  <c r="BV96" i="1"/>
  <c r="BT96" i="1"/>
  <c r="BR96" i="1"/>
  <c r="BP96" i="1"/>
  <c r="BN96" i="1"/>
  <c r="BL96" i="1"/>
  <c r="BH96" i="1"/>
  <c r="BF96" i="1"/>
  <c r="BD96" i="1"/>
  <c r="BB96" i="1"/>
  <c r="AX96" i="1"/>
  <c r="AV96" i="1"/>
  <c r="AT96" i="1"/>
  <c r="AR96" i="1"/>
  <c r="AP96" i="1"/>
  <c r="AN96" i="1"/>
  <c r="AL96" i="1"/>
  <c r="AJ96" i="1"/>
  <c r="AH96" i="1"/>
  <c r="AF96" i="1"/>
  <c r="AD96" i="1"/>
  <c r="Z96" i="1"/>
  <c r="X96" i="1"/>
  <c r="V96" i="1"/>
  <c r="T96" i="1"/>
  <c r="R96" i="1"/>
  <c r="P96" i="1"/>
  <c r="DE95" i="1"/>
  <c r="CV95" i="1"/>
  <c r="CT95" i="1"/>
  <c r="CR95" i="1"/>
  <c r="CP95" i="1"/>
  <c r="CN95" i="1"/>
  <c r="CL95" i="1"/>
  <c r="CJ95" i="1"/>
  <c r="CH95" i="1"/>
  <c r="CD95" i="1"/>
  <c r="BZ95" i="1"/>
  <c r="BX95" i="1"/>
  <c r="BV95" i="1"/>
  <c r="BT95" i="1"/>
  <c r="BR95" i="1"/>
  <c r="BP95" i="1"/>
  <c r="BN95" i="1"/>
  <c r="BL95" i="1"/>
  <c r="BH95" i="1"/>
  <c r="BF95" i="1"/>
  <c r="BD95" i="1"/>
  <c r="BB95" i="1"/>
  <c r="AX95" i="1"/>
  <c r="AV95" i="1"/>
  <c r="AT95" i="1"/>
  <c r="AR95" i="1"/>
  <c r="AP95" i="1"/>
  <c r="AN95" i="1"/>
  <c r="AL95" i="1"/>
  <c r="AJ95" i="1"/>
  <c r="AH95" i="1"/>
  <c r="AF95" i="1"/>
  <c r="AD95" i="1"/>
  <c r="Z95" i="1"/>
  <c r="X95" i="1"/>
  <c r="V95" i="1"/>
  <c r="T95" i="1"/>
  <c r="R95" i="1"/>
  <c r="P95" i="1"/>
  <c r="DE94" i="1"/>
  <c r="DI94" i="1" s="1"/>
  <c r="CV94" i="1"/>
  <c r="CT94" i="1"/>
  <c r="CR94" i="1"/>
  <c r="CP94" i="1"/>
  <c r="CN94" i="1"/>
  <c r="CL94" i="1"/>
  <c r="CJ94" i="1"/>
  <c r="CH94" i="1"/>
  <c r="CD94" i="1"/>
  <c r="BZ94" i="1"/>
  <c r="BX94" i="1"/>
  <c r="BV94" i="1"/>
  <c r="BT94" i="1"/>
  <c r="BR94" i="1"/>
  <c r="BP94" i="1"/>
  <c r="BN94" i="1"/>
  <c r="BL94" i="1"/>
  <c r="BH94" i="1"/>
  <c r="BF94" i="1"/>
  <c r="BD94" i="1"/>
  <c r="BB94" i="1"/>
  <c r="AX94" i="1"/>
  <c r="AV94" i="1"/>
  <c r="AT94" i="1"/>
  <c r="AR94" i="1"/>
  <c r="AP94" i="1"/>
  <c r="AN94" i="1"/>
  <c r="AL94" i="1"/>
  <c r="AJ94" i="1"/>
  <c r="AH94" i="1"/>
  <c r="AF94" i="1"/>
  <c r="AD94" i="1"/>
  <c r="Z94" i="1"/>
  <c r="X94" i="1"/>
  <c r="V94" i="1"/>
  <c r="T94" i="1"/>
  <c r="R94" i="1"/>
  <c r="P94" i="1"/>
  <c r="DE93" i="1"/>
  <c r="CV93" i="1"/>
  <c r="CT93" i="1"/>
  <c r="CR93" i="1"/>
  <c r="CP93" i="1"/>
  <c r="CN93" i="1"/>
  <c r="CL93" i="1"/>
  <c r="CJ93" i="1"/>
  <c r="CH93" i="1"/>
  <c r="CD93" i="1"/>
  <c r="BZ93" i="1"/>
  <c r="BX93" i="1"/>
  <c r="BV93" i="1"/>
  <c r="BT93" i="1"/>
  <c r="BR93" i="1"/>
  <c r="BP93" i="1"/>
  <c r="BN93" i="1"/>
  <c r="BL93" i="1"/>
  <c r="BH93" i="1"/>
  <c r="BF93" i="1"/>
  <c r="BD93" i="1"/>
  <c r="BB93" i="1"/>
  <c r="AX93" i="1"/>
  <c r="AV93" i="1"/>
  <c r="AT93" i="1"/>
  <c r="AR93" i="1"/>
  <c r="AP93" i="1"/>
  <c r="AN93" i="1"/>
  <c r="AL93" i="1"/>
  <c r="AJ93" i="1"/>
  <c r="AH93" i="1"/>
  <c r="AF93" i="1"/>
  <c r="AD93" i="1"/>
  <c r="Z93" i="1"/>
  <c r="X93" i="1"/>
  <c r="V93" i="1"/>
  <c r="T93" i="1"/>
  <c r="R93" i="1"/>
  <c r="P93" i="1"/>
  <c r="DE92" i="1"/>
  <c r="CZ92" i="1"/>
  <c r="CV92" i="1"/>
  <c r="CT92" i="1"/>
  <c r="CR92" i="1"/>
  <c r="CP92" i="1"/>
  <c r="CN92" i="1"/>
  <c r="CL92" i="1"/>
  <c r="CJ92" i="1"/>
  <c r="CH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X92" i="1"/>
  <c r="AV92" i="1"/>
  <c r="AT92" i="1"/>
  <c r="AR92" i="1"/>
  <c r="AP92" i="1"/>
  <c r="AN92" i="1"/>
  <c r="AL92" i="1"/>
  <c r="AJ92" i="1"/>
  <c r="AH92" i="1"/>
  <c r="AF92" i="1"/>
  <c r="AD92" i="1"/>
  <c r="Z92" i="1"/>
  <c r="X92" i="1"/>
  <c r="V92" i="1"/>
  <c r="T92" i="1"/>
  <c r="R92" i="1"/>
  <c r="P92" i="1"/>
  <c r="DE91" i="1"/>
  <c r="DI91" i="1" s="1"/>
  <c r="CZ91" i="1"/>
  <c r="CV91" i="1"/>
  <c r="CT91" i="1"/>
  <c r="CR91" i="1"/>
  <c r="CP91" i="1"/>
  <c r="CN91" i="1"/>
  <c r="CL91" i="1"/>
  <c r="CJ91" i="1"/>
  <c r="CH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X91" i="1"/>
  <c r="AV91" i="1"/>
  <c r="AT91" i="1"/>
  <c r="AR91" i="1"/>
  <c r="AP91" i="1"/>
  <c r="AN91" i="1"/>
  <c r="AL91" i="1"/>
  <c r="AJ91" i="1"/>
  <c r="AH91" i="1"/>
  <c r="AF91" i="1"/>
  <c r="AD91" i="1"/>
  <c r="Z91" i="1"/>
  <c r="X91" i="1"/>
  <c r="V91" i="1"/>
  <c r="T91" i="1"/>
  <c r="R91" i="1"/>
  <c r="P91" i="1"/>
  <c r="DI90" i="1"/>
  <c r="DE90" i="1"/>
  <c r="CZ90" i="1"/>
  <c r="CV90" i="1"/>
  <c r="CT90" i="1"/>
  <c r="CR90" i="1"/>
  <c r="CP90" i="1"/>
  <c r="CN90" i="1"/>
  <c r="CL90" i="1"/>
  <c r="CJ90" i="1"/>
  <c r="CH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X90" i="1"/>
  <c r="AV90" i="1"/>
  <c r="AT90" i="1"/>
  <c r="AR90" i="1"/>
  <c r="AP90" i="1"/>
  <c r="AN90" i="1"/>
  <c r="AL90" i="1"/>
  <c r="AJ90" i="1"/>
  <c r="AH90" i="1"/>
  <c r="AF90" i="1"/>
  <c r="AD90" i="1"/>
  <c r="Z90" i="1"/>
  <c r="X90" i="1"/>
  <c r="V90" i="1"/>
  <c r="T90" i="1"/>
  <c r="R90" i="1"/>
  <c r="P90" i="1"/>
  <c r="DE89" i="1"/>
  <c r="CZ89" i="1"/>
  <c r="CV89" i="1"/>
  <c r="CT89" i="1"/>
  <c r="CR89" i="1"/>
  <c r="CP89" i="1"/>
  <c r="CN89" i="1"/>
  <c r="CL89" i="1"/>
  <c r="CJ89" i="1"/>
  <c r="CH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X89" i="1"/>
  <c r="AV89" i="1"/>
  <c r="AT89" i="1"/>
  <c r="AR89" i="1"/>
  <c r="AP89" i="1"/>
  <c r="AN89" i="1"/>
  <c r="AL89" i="1"/>
  <c r="AJ89" i="1"/>
  <c r="AH89" i="1"/>
  <c r="AF89" i="1"/>
  <c r="AD89" i="1"/>
  <c r="Z89" i="1"/>
  <c r="X89" i="1"/>
  <c r="V89" i="1"/>
  <c r="T89" i="1"/>
  <c r="R89" i="1"/>
  <c r="P89" i="1"/>
  <c r="DE88" i="1"/>
  <c r="CZ88" i="1"/>
  <c r="CV88" i="1"/>
  <c r="CT88" i="1"/>
  <c r="CR88" i="1"/>
  <c r="CP88" i="1"/>
  <c r="CN88" i="1"/>
  <c r="CL88" i="1"/>
  <c r="CJ88" i="1"/>
  <c r="CH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X88" i="1"/>
  <c r="AV88" i="1"/>
  <c r="AT88" i="1"/>
  <c r="AR88" i="1"/>
  <c r="AP88" i="1"/>
  <c r="AN88" i="1"/>
  <c r="AL88" i="1"/>
  <c r="AJ88" i="1"/>
  <c r="AH88" i="1"/>
  <c r="AF88" i="1"/>
  <c r="AD88" i="1"/>
  <c r="Z88" i="1"/>
  <c r="X88" i="1"/>
  <c r="V88" i="1"/>
  <c r="T88" i="1"/>
  <c r="R88" i="1"/>
  <c r="P88" i="1"/>
  <c r="DE87" i="1"/>
  <c r="CZ87" i="1"/>
  <c r="CV87" i="1"/>
  <c r="CT87" i="1"/>
  <c r="CR87" i="1"/>
  <c r="CP87" i="1"/>
  <c r="CN87" i="1"/>
  <c r="CL87" i="1"/>
  <c r="CJ87" i="1"/>
  <c r="CH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X87" i="1"/>
  <c r="AV87" i="1"/>
  <c r="AT87" i="1"/>
  <c r="AR87" i="1"/>
  <c r="AP87" i="1"/>
  <c r="AN87" i="1"/>
  <c r="AL87" i="1"/>
  <c r="AJ87" i="1"/>
  <c r="AH87" i="1"/>
  <c r="AF87" i="1"/>
  <c r="AD87" i="1"/>
  <c r="Z87" i="1"/>
  <c r="X87" i="1"/>
  <c r="V87" i="1"/>
  <c r="T87" i="1"/>
  <c r="R87" i="1"/>
  <c r="P87" i="1"/>
  <c r="DE86" i="1"/>
  <c r="CZ86" i="1"/>
  <c r="CV86" i="1"/>
  <c r="CT86" i="1"/>
  <c r="CR86" i="1"/>
  <c r="CP86" i="1"/>
  <c r="CN86" i="1"/>
  <c r="CL86" i="1"/>
  <c r="CJ86" i="1"/>
  <c r="CH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X86" i="1"/>
  <c r="AV86" i="1"/>
  <c r="AT86" i="1"/>
  <c r="AR86" i="1"/>
  <c r="AP86" i="1"/>
  <c r="AN86" i="1"/>
  <c r="AL86" i="1"/>
  <c r="AJ86" i="1"/>
  <c r="AH86" i="1"/>
  <c r="AF86" i="1"/>
  <c r="AD86" i="1"/>
  <c r="Z86" i="1"/>
  <c r="X86" i="1"/>
  <c r="V86" i="1"/>
  <c r="T86" i="1"/>
  <c r="R86" i="1"/>
  <c r="P86" i="1"/>
  <c r="DE85" i="1"/>
  <c r="CZ85" i="1"/>
  <c r="CV85" i="1"/>
  <c r="CT85" i="1"/>
  <c r="CR85" i="1"/>
  <c r="CP85" i="1"/>
  <c r="CN85" i="1"/>
  <c r="CL85" i="1"/>
  <c r="CJ85" i="1"/>
  <c r="CH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X85" i="1"/>
  <c r="AV85" i="1"/>
  <c r="AT85" i="1"/>
  <c r="AR85" i="1"/>
  <c r="AP85" i="1"/>
  <c r="AN85" i="1"/>
  <c r="AL85" i="1"/>
  <c r="AJ85" i="1"/>
  <c r="AH85" i="1"/>
  <c r="AF85" i="1"/>
  <c r="AD85" i="1"/>
  <c r="Z85" i="1"/>
  <c r="X85" i="1"/>
  <c r="V85" i="1"/>
  <c r="T85" i="1"/>
  <c r="R85" i="1"/>
  <c r="P85" i="1"/>
  <c r="DI84" i="1"/>
  <c r="DE84" i="1"/>
  <c r="P84" i="1"/>
  <c r="DF84" i="1" s="1"/>
  <c r="DE83" i="1"/>
  <c r="P83" i="1"/>
  <c r="DF83" i="1" s="1"/>
  <c r="DE82" i="1"/>
  <c r="P82" i="1"/>
  <c r="DF82" i="1" s="1"/>
  <c r="DE81" i="1"/>
  <c r="CZ81" i="1"/>
  <c r="CV81" i="1"/>
  <c r="CT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Z81" i="1"/>
  <c r="X81" i="1"/>
  <c r="V81" i="1"/>
  <c r="T81" i="1"/>
  <c r="R81" i="1"/>
  <c r="P81" i="1"/>
  <c r="DE80" i="1"/>
  <c r="CZ80" i="1"/>
  <c r="CX80" i="1"/>
  <c r="CV80" i="1"/>
  <c r="CT80" i="1"/>
  <c r="CR80" i="1"/>
  <c r="CP80" i="1"/>
  <c r="CN80" i="1"/>
  <c r="CL80" i="1"/>
  <c r="CJ80" i="1"/>
  <c r="CH80" i="1"/>
  <c r="CF80" i="1"/>
  <c r="CD80" i="1"/>
  <c r="CB80" i="1"/>
  <c r="CB79" i="1" s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F80" i="1"/>
  <c r="Z80" i="1"/>
  <c r="X80" i="1"/>
  <c r="V80" i="1"/>
  <c r="T80" i="1"/>
  <c r="R80" i="1"/>
  <c r="P80" i="1"/>
  <c r="DD79" i="1"/>
  <c r="DC79" i="1"/>
  <c r="DB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C79" i="1"/>
  <c r="AB79" i="1"/>
  <c r="AA79" i="1"/>
  <c r="Y79" i="1"/>
  <c r="W79" i="1"/>
  <c r="U79" i="1"/>
  <c r="S79" i="1"/>
  <c r="Q79" i="1"/>
  <c r="O79" i="1"/>
  <c r="DE78" i="1"/>
  <c r="CZ78" i="1"/>
  <c r="CV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H78" i="1"/>
  <c r="AD78" i="1"/>
  <c r="Z78" i="1"/>
  <c r="X78" i="1"/>
  <c r="V78" i="1"/>
  <c r="T78" i="1"/>
  <c r="R78" i="1"/>
  <c r="P78" i="1"/>
  <c r="DE77" i="1"/>
  <c r="CZ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H77" i="1"/>
  <c r="AD77" i="1"/>
  <c r="Z77" i="1"/>
  <c r="X77" i="1"/>
  <c r="V77" i="1"/>
  <c r="T77" i="1"/>
  <c r="R77" i="1"/>
  <c r="P77" i="1"/>
  <c r="DI76" i="1"/>
  <c r="DE76" i="1"/>
  <c r="CZ76" i="1"/>
  <c r="CV76" i="1"/>
  <c r="CT76" i="1"/>
  <c r="CR76" i="1"/>
  <c r="CP76" i="1"/>
  <c r="CN76" i="1"/>
  <c r="CL76" i="1"/>
  <c r="CJ76" i="1"/>
  <c r="CH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N76" i="1"/>
  <c r="AL76" i="1"/>
  <c r="AH76" i="1"/>
  <c r="AD76" i="1"/>
  <c r="Z76" i="1"/>
  <c r="X76" i="1"/>
  <c r="V76" i="1"/>
  <c r="T76" i="1"/>
  <c r="R76" i="1"/>
  <c r="P76" i="1"/>
  <c r="DE75" i="1"/>
  <c r="CZ75" i="1"/>
  <c r="CV75" i="1"/>
  <c r="CV74" i="1" s="1"/>
  <c r="CT75" i="1"/>
  <c r="CR75" i="1"/>
  <c r="CP75" i="1"/>
  <c r="CN75" i="1"/>
  <c r="CL75" i="1"/>
  <c r="CJ75" i="1"/>
  <c r="CH75" i="1"/>
  <c r="CF75" i="1"/>
  <c r="CD75" i="1"/>
  <c r="CB75" i="1"/>
  <c r="BZ75" i="1"/>
  <c r="BX75" i="1"/>
  <c r="BV75" i="1"/>
  <c r="BV74" i="1" s="1"/>
  <c r="BT75" i="1"/>
  <c r="BR75" i="1"/>
  <c r="BP75" i="1"/>
  <c r="BN75" i="1"/>
  <c r="BL75" i="1"/>
  <c r="BJ75" i="1"/>
  <c r="BH75" i="1"/>
  <c r="BF75" i="1"/>
  <c r="BD75" i="1"/>
  <c r="BB75" i="1"/>
  <c r="AZ75" i="1"/>
  <c r="AX75" i="1"/>
  <c r="AV75" i="1"/>
  <c r="AT75" i="1"/>
  <c r="AR75" i="1"/>
  <c r="AP75" i="1"/>
  <c r="AN75" i="1"/>
  <c r="AL75" i="1"/>
  <c r="AH75" i="1"/>
  <c r="AD75" i="1"/>
  <c r="Z75" i="1"/>
  <c r="X75" i="1"/>
  <c r="V75" i="1"/>
  <c r="T75" i="1"/>
  <c r="T74" i="1" s="1"/>
  <c r="R75" i="1"/>
  <c r="P75" i="1"/>
  <c r="DD74" i="1"/>
  <c r="DC74" i="1"/>
  <c r="DB74" i="1"/>
  <c r="DA74" i="1"/>
  <c r="CY74" i="1"/>
  <c r="CX74" i="1"/>
  <c r="CW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X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J74" i="1"/>
  <c r="AI74" i="1"/>
  <c r="AG74" i="1"/>
  <c r="AF74" i="1"/>
  <c r="AE74" i="1"/>
  <c r="AC74" i="1"/>
  <c r="AB74" i="1"/>
  <c r="AA74" i="1"/>
  <c r="Y74" i="1"/>
  <c r="W74" i="1"/>
  <c r="U74" i="1"/>
  <c r="S74" i="1"/>
  <c r="Q74" i="1"/>
  <c r="O74" i="1"/>
  <c r="DE73" i="1"/>
  <c r="CZ73" i="1"/>
  <c r="CZ72" i="1" s="1"/>
  <c r="CV73" i="1"/>
  <c r="CV72" i="1" s="1"/>
  <c r="CT73" i="1"/>
  <c r="CT72" i="1" s="1"/>
  <c r="CR73" i="1"/>
  <c r="CP73" i="1"/>
  <c r="CP72" i="1" s="1"/>
  <c r="CN73" i="1"/>
  <c r="CN72" i="1" s="1"/>
  <c r="CL73" i="1"/>
  <c r="CL72" i="1" s="1"/>
  <c r="CJ73" i="1"/>
  <c r="CJ72" i="1" s="1"/>
  <c r="CH73" i="1"/>
  <c r="CH72" i="1" s="1"/>
  <c r="CF73" i="1"/>
  <c r="CF72" i="1" s="1"/>
  <c r="CD73" i="1"/>
  <c r="CD72" i="1" s="1"/>
  <c r="CB73" i="1"/>
  <c r="CB72" i="1" s="1"/>
  <c r="BZ73" i="1"/>
  <c r="BZ72" i="1" s="1"/>
  <c r="BX73" i="1"/>
  <c r="BX72" i="1" s="1"/>
  <c r="BV73" i="1"/>
  <c r="BT73" i="1"/>
  <c r="BT72" i="1" s="1"/>
  <c r="BR73" i="1"/>
  <c r="BR72" i="1" s="1"/>
  <c r="BP73" i="1"/>
  <c r="BP72" i="1" s="1"/>
  <c r="BN73" i="1"/>
  <c r="BN72" i="1" s="1"/>
  <c r="BL73" i="1"/>
  <c r="BL72" i="1" s="1"/>
  <c r="BJ73" i="1"/>
  <c r="BH73" i="1"/>
  <c r="BH72" i="1" s="1"/>
  <c r="BF73" i="1"/>
  <c r="BF72" i="1" s="1"/>
  <c r="BD73" i="1"/>
  <c r="BD72" i="1" s="1"/>
  <c r="BB73" i="1"/>
  <c r="BB72" i="1" s="1"/>
  <c r="AZ73" i="1"/>
  <c r="AX73" i="1"/>
  <c r="AX72" i="1" s="1"/>
  <c r="AV73" i="1"/>
  <c r="AV72" i="1" s="1"/>
  <c r="AT73" i="1"/>
  <c r="AT72" i="1" s="1"/>
  <c r="AR73" i="1"/>
  <c r="AR72" i="1" s="1"/>
  <c r="AP73" i="1"/>
  <c r="AP72" i="1" s="1"/>
  <c r="AN73" i="1"/>
  <c r="AN72" i="1" s="1"/>
  <c r="AL73" i="1"/>
  <c r="Z73" i="1"/>
  <c r="Z72" i="1" s="1"/>
  <c r="X73" i="1"/>
  <c r="X72" i="1" s="1"/>
  <c r="V73" i="1"/>
  <c r="V72" i="1" s="1"/>
  <c r="T73" i="1"/>
  <c r="T72" i="1" s="1"/>
  <c r="R73" i="1"/>
  <c r="R72" i="1" s="1"/>
  <c r="P73" i="1"/>
  <c r="P72" i="1" s="1"/>
  <c r="DD72" i="1"/>
  <c r="DC72" i="1"/>
  <c r="DB72" i="1"/>
  <c r="DA72" i="1"/>
  <c r="CY72" i="1"/>
  <c r="CX72" i="1"/>
  <c r="CW72" i="1"/>
  <c r="CU72" i="1"/>
  <c r="CS72" i="1"/>
  <c r="CR72" i="1"/>
  <c r="CQ72" i="1"/>
  <c r="CO72" i="1"/>
  <c r="CM72" i="1"/>
  <c r="CK72" i="1"/>
  <c r="CI72" i="1"/>
  <c r="CG72" i="1"/>
  <c r="CE72" i="1"/>
  <c r="CC72" i="1"/>
  <c r="CA72" i="1"/>
  <c r="BY72" i="1"/>
  <c r="BW72" i="1"/>
  <c r="BV72" i="1"/>
  <c r="BU72" i="1"/>
  <c r="BS72" i="1"/>
  <c r="BQ72" i="1"/>
  <c r="BO72" i="1"/>
  <c r="BM72" i="1"/>
  <c r="BK72" i="1"/>
  <c r="BJ72" i="1"/>
  <c r="BI72" i="1"/>
  <c r="BG72" i="1"/>
  <c r="BE72" i="1"/>
  <c r="BC72" i="1"/>
  <c r="BA72" i="1"/>
  <c r="AZ72" i="1"/>
  <c r="AY72" i="1"/>
  <c r="AW72" i="1"/>
  <c r="AU72" i="1"/>
  <c r="AS72" i="1"/>
  <c r="AQ72" i="1"/>
  <c r="AO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Y72" i="1"/>
  <c r="W72" i="1"/>
  <c r="U72" i="1"/>
  <c r="S72" i="1"/>
  <c r="Q72" i="1"/>
  <c r="O72" i="1"/>
  <c r="DE71" i="1"/>
  <c r="CZ71" i="1"/>
  <c r="CV71" i="1"/>
  <c r="CT71" i="1"/>
  <c r="CR71" i="1"/>
  <c r="CP71" i="1"/>
  <c r="CN71" i="1"/>
  <c r="CL71" i="1"/>
  <c r="CJ71" i="1"/>
  <c r="CH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V71" i="1"/>
  <c r="AT71" i="1"/>
  <c r="AR71" i="1"/>
  <c r="AP71" i="1"/>
  <c r="AN71" i="1"/>
  <c r="AL71" i="1"/>
  <c r="Z71" i="1"/>
  <c r="X71" i="1"/>
  <c r="V71" i="1"/>
  <c r="T71" i="1"/>
  <c r="R71" i="1"/>
  <c r="P71" i="1"/>
  <c r="DE70" i="1"/>
  <c r="CZ70" i="1"/>
  <c r="CZ69" i="1" s="1"/>
  <c r="CV70" i="1"/>
  <c r="CT70" i="1"/>
  <c r="CT69" i="1" s="1"/>
  <c r="CR70" i="1"/>
  <c r="CR69" i="1" s="1"/>
  <c r="CP70" i="1"/>
  <c r="CP69" i="1" s="1"/>
  <c r="CN70" i="1"/>
  <c r="CL70" i="1"/>
  <c r="CL69" i="1" s="1"/>
  <c r="CJ70" i="1"/>
  <c r="CH70" i="1"/>
  <c r="CH69" i="1" s="1"/>
  <c r="CF70" i="1"/>
  <c r="CF69" i="1" s="1"/>
  <c r="CD70" i="1"/>
  <c r="CD69" i="1" s="1"/>
  <c r="CB70" i="1"/>
  <c r="BZ70" i="1"/>
  <c r="BZ69" i="1" s="1"/>
  <c r="BX70" i="1"/>
  <c r="BV70" i="1"/>
  <c r="BV69" i="1" s="1"/>
  <c r="BT70" i="1"/>
  <c r="BT69" i="1" s="1"/>
  <c r="BR70" i="1"/>
  <c r="BR69" i="1" s="1"/>
  <c r="BP70" i="1"/>
  <c r="BN70" i="1"/>
  <c r="BN69" i="1" s="1"/>
  <c r="BL70" i="1"/>
  <c r="BL69" i="1" s="1"/>
  <c r="BJ70" i="1"/>
  <c r="BJ69" i="1" s="1"/>
  <c r="BH70" i="1"/>
  <c r="BH69" i="1" s="1"/>
  <c r="BF70" i="1"/>
  <c r="BF69" i="1" s="1"/>
  <c r="BD70" i="1"/>
  <c r="BB70" i="1"/>
  <c r="BB69" i="1" s="1"/>
  <c r="AZ70" i="1"/>
  <c r="AZ69" i="1" s="1"/>
  <c r="AX70" i="1"/>
  <c r="AX69" i="1" s="1"/>
  <c r="AV70" i="1"/>
  <c r="AV69" i="1" s="1"/>
  <c r="AT70" i="1"/>
  <c r="AT69" i="1" s="1"/>
  <c r="AR70" i="1"/>
  <c r="AP70" i="1"/>
  <c r="AP69" i="1" s="1"/>
  <c r="AN70" i="1"/>
  <c r="AL70" i="1"/>
  <c r="AL69" i="1" s="1"/>
  <c r="AH70" i="1"/>
  <c r="AH69" i="1" s="1"/>
  <c r="AD70" i="1"/>
  <c r="Z70" i="1"/>
  <c r="X70" i="1"/>
  <c r="V70" i="1"/>
  <c r="T70" i="1"/>
  <c r="R70" i="1"/>
  <c r="R69" i="1" s="1"/>
  <c r="P70" i="1"/>
  <c r="DD69" i="1"/>
  <c r="DC69" i="1"/>
  <c r="DB69" i="1"/>
  <c r="DA69" i="1"/>
  <c r="CY69" i="1"/>
  <c r="CX69" i="1"/>
  <c r="CW69" i="1"/>
  <c r="CV69" i="1"/>
  <c r="CU69" i="1"/>
  <c r="CS69" i="1"/>
  <c r="CQ69" i="1"/>
  <c r="CO69" i="1"/>
  <c r="CM69" i="1"/>
  <c r="CK69" i="1"/>
  <c r="CJ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J69" i="1"/>
  <c r="AI69" i="1"/>
  <c r="AG69" i="1"/>
  <c r="AF69" i="1"/>
  <c r="AE69" i="1"/>
  <c r="AD69" i="1"/>
  <c r="AC69" i="1"/>
  <c r="AB69" i="1"/>
  <c r="AA69" i="1"/>
  <c r="Y69" i="1"/>
  <c r="W69" i="1"/>
  <c r="V69" i="1"/>
  <c r="U69" i="1"/>
  <c r="S69" i="1"/>
  <c r="Q69" i="1"/>
  <c r="O69" i="1"/>
  <c r="DE68" i="1"/>
  <c r="T68" i="1"/>
  <c r="DF68" i="1" s="1"/>
  <c r="DE67" i="1"/>
  <c r="CZ67" i="1"/>
  <c r="CV67" i="1"/>
  <c r="CV65" i="1" s="1"/>
  <c r="CT67" i="1"/>
  <c r="CR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Z67" i="1"/>
  <c r="X67" i="1"/>
  <c r="V67" i="1"/>
  <c r="T67" i="1"/>
  <c r="R67" i="1"/>
  <c r="P67" i="1"/>
  <c r="DE66" i="1"/>
  <c r="CZ66" i="1"/>
  <c r="CZ65" i="1" s="1"/>
  <c r="CV66" i="1"/>
  <c r="CT66" i="1"/>
  <c r="CT65" i="1" s="1"/>
  <c r="CR66" i="1"/>
  <c r="CR65" i="1" s="1"/>
  <c r="CP66" i="1"/>
  <c r="CP65" i="1" s="1"/>
  <c r="CN66" i="1"/>
  <c r="CN65" i="1" s="1"/>
  <c r="CL66" i="1"/>
  <c r="CL65" i="1" s="1"/>
  <c r="CJ66" i="1"/>
  <c r="CJ65" i="1" s="1"/>
  <c r="CH66" i="1"/>
  <c r="CH65" i="1" s="1"/>
  <c r="CF66" i="1"/>
  <c r="CD66" i="1"/>
  <c r="CB66" i="1"/>
  <c r="CB65" i="1" s="1"/>
  <c r="BZ66" i="1"/>
  <c r="BZ65" i="1" s="1"/>
  <c r="BX66" i="1"/>
  <c r="BX65" i="1" s="1"/>
  <c r="BV66" i="1"/>
  <c r="BV65" i="1" s="1"/>
  <c r="BT66" i="1"/>
  <c r="BT65" i="1" s="1"/>
  <c r="BR66" i="1"/>
  <c r="BR65" i="1" s="1"/>
  <c r="BP66" i="1"/>
  <c r="BP65" i="1" s="1"/>
  <c r="BN66" i="1"/>
  <c r="BK66" i="1"/>
  <c r="BL66" i="1" s="1"/>
  <c r="BL65" i="1" s="1"/>
  <c r="BJ66" i="1"/>
  <c r="BH66" i="1"/>
  <c r="BH65" i="1" s="1"/>
  <c r="BF66" i="1"/>
  <c r="BF65" i="1" s="1"/>
  <c r="BD66" i="1"/>
  <c r="BD65" i="1" s="1"/>
  <c r="BB66" i="1"/>
  <c r="AZ66" i="1"/>
  <c r="AX66" i="1"/>
  <c r="AV66" i="1"/>
  <c r="AV65" i="1" s="1"/>
  <c r="AT66" i="1"/>
  <c r="AT65" i="1" s="1"/>
  <c r="AR66" i="1"/>
  <c r="AR65" i="1" s="1"/>
  <c r="AP66" i="1"/>
  <c r="AN66" i="1"/>
  <c r="AN65" i="1" s="1"/>
  <c r="AL66" i="1"/>
  <c r="AD66" i="1"/>
  <c r="AD65" i="1" s="1"/>
  <c r="Z66" i="1"/>
  <c r="X66" i="1"/>
  <c r="V66" i="1"/>
  <c r="T66" i="1"/>
  <c r="R66" i="1"/>
  <c r="P66" i="1"/>
  <c r="P65" i="1" s="1"/>
  <c r="DD65" i="1"/>
  <c r="DC65" i="1"/>
  <c r="DB65" i="1"/>
  <c r="DA65" i="1"/>
  <c r="CY65" i="1"/>
  <c r="CX65" i="1"/>
  <c r="CW65" i="1"/>
  <c r="CU65" i="1"/>
  <c r="CS65" i="1"/>
  <c r="CQ65" i="1"/>
  <c r="CO65" i="1"/>
  <c r="CM65" i="1"/>
  <c r="CK65" i="1"/>
  <c r="CI65" i="1"/>
  <c r="CG65" i="1"/>
  <c r="CF65" i="1"/>
  <c r="CE65" i="1"/>
  <c r="CD65" i="1"/>
  <c r="CC65" i="1"/>
  <c r="CA65" i="1"/>
  <c r="BY65" i="1"/>
  <c r="BW65" i="1"/>
  <c r="BU65" i="1"/>
  <c r="BS65" i="1"/>
  <c r="BQ65" i="1"/>
  <c r="BO65" i="1"/>
  <c r="BN65" i="1"/>
  <c r="BM65" i="1"/>
  <c r="BK65" i="1"/>
  <c r="BI65" i="1"/>
  <c r="BG65" i="1"/>
  <c r="BE65" i="1"/>
  <c r="BC65" i="1"/>
  <c r="BA65" i="1"/>
  <c r="AZ65" i="1"/>
  <c r="AY65" i="1"/>
  <c r="AW65" i="1"/>
  <c r="AU65" i="1"/>
  <c r="AS65" i="1"/>
  <c r="AQ65" i="1"/>
  <c r="AO65" i="1"/>
  <c r="AM65" i="1"/>
  <c r="AK65" i="1"/>
  <c r="AJ65" i="1"/>
  <c r="AI65" i="1"/>
  <c r="AH65" i="1"/>
  <c r="AG65" i="1"/>
  <c r="AF65" i="1"/>
  <c r="AE65" i="1"/>
  <c r="AC65" i="1"/>
  <c r="AB65" i="1"/>
  <c r="AA65" i="1"/>
  <c r="Y65" i="1"/>
  <c r="X65" i="1"/>
  <c r="W65" i="1"/>
  <c r="U65" i="1"/>
  <c r="S65" i="1"/>
  <c r="Q65" i="1"/>
  <c r="O65" i="1"/>
  <c r="DE64" i="1"/>
  <c r="CZ64" i="1"/>
  <c r="CX64" i="1"/>
  <c r="CV64" i="1"/>
  <c r="CT64" i="1"/>
  <c r="CR64" i="1"/>
  <c r="CP64" i="1"/>
  <c r="CN64" i="1"/>
  <c r="CL64" i="1"/>
  <c r="CL62" i="1" s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N62" i="1" s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P62" i="1" s="1"/>
  <c r="AN64" i="1"/>
  <c r="AL64" i="1"/>
  <c r="AH64" i="1"/>
  <c r="Z64" i="1"/>
  <c r="X64" i="1"/>
  <c r="V64" i="1"/>
  <c r="T64" i="1"/>
  <c r="R64" i="1"/>
  <c r="P64" i="1"/>
  <c r="DE63" i="1"/>
  <c r="CZ63" i="1"/>
  <c r="CV63" i="1"/>
  <c r="CT63" i="1"/>
  <c r="CR63" i="1"/>
  <c r="CR62" i="1" s="1"/>
  <c r="CP63" i="1"/>
  <c r="CN63" i="1"/>
  <c r="CL63" i="1"/>
  <c r="CJ63" i="1"/>
  <c r="CH63" i="1"/>
  <c r="CF63" i="1"/>
  <c r="CF62" i="1" s="1"/>
  <c r="CD63" i="1"/>
  <c r="CB63" i="1"/>
  <c r="BZ63" i="1"/>
  <c r="BX63" i="1"/>
  <c r="BV63" i="1"/>
  <c r="BT63" i="1"/>
  <c r="BT62" i="1" s="1"/>
  <c r="BR63" i="1"/>
  <c r="BP63" i="1"/>
  <c r="BN63" i="1"/>
  <c r="BL63" i="1"/>
  <c r="BJ63" i="1"/>
  <c r="BH63" i="1"/>
  <c r="BH62" i="1" s="1"/>
  <c r="BF63" i="1"/>
  <c r="BD63" i="1"/>
  <c r="BB63" i="1"/>
  <c r="AZ63" i="1"/>
  <c r="AX63" i="1"/>
  <c r="AV63" i="1"/>
  <c r="AV62" i="1" s="1"/>
  <c r="AT63" i="1"/>
  <c r="AR63" i="1"/>
  <c r="AP63" i="1"/>
  <c r="AN63" i="1"/>
  <c r="AL63" i="1"/>
  <c r="AH63" i="1"/>
  <c r="AH62" i="1" s="1"/>
  <c r="Z63" i="1"/>
  <c r="X63" i="1"/>
  <c r="V63" i="1"/>
  <c r="T63" i="1"/>
  <c r="R63" i="1"/>
  <c r="P63" i="1"/>
  <c r="DD62" i="1"/>
  <c r="DC62" i="1"/>
  <c r="DB62" i="1"/>
  <c r="DA62" i="1"/>
  <c r="CY62" i="1"/>
  <c r="CX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J62" i="1"/>
  <c r="AI62" i="1"/>
  <c r="AG62" i="1"/>
  <c r="AF62" i="1"/>
  <c r="AE62" i="1"/>
  <c r="AD62" i="1"/>
  <c r="AC62" i="1"/>
  <c r="AB62" i="1"/>
  <c r="AA62" i="1"/>
  <c r="Y62" i="1"/>
  <c r="W62" i="1"/>
  <c r="U62" i="1"/>
  <c r="S62" i="1"/>
  <c r="Q62" i="1"/>
  <c r="O62" i="1"/>
  <c r="DE61" i="1"/>
  <c r="CZ61" i="1"/>
  <c r="CV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H61" i="1"/>
  <c r="Z61" i="1"/>
  <c r="X61" i="1"/>
  <c r="V61" i="1"/>
  <c r="T61" i="1"/>
  <c r="R61" i="1"/>
  <c r="P61" i="1"/>
  <c r="DE60" i="1"/>
  <c r="CZ60" i="1"/>
  <c r="CV60" i="1"/>
  <c r="CT60" i="1"/>
  <c r="CR60" i="1"/>
  <c r="CP60" i="1"/>
  <c r="CP58" i="1" s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H60" i="1"/>
  <c r="Z60" i="1"/>
  <c r="X60" i="1"/>
  <c r="V60" i="1"/>
  <c r="T60" i="1"/>
  <c r="R60" i="1"/>
  <c r="P60" i="1"/>
  <c r="DE59" i="1"/>
  <c r="CZ59" i="1"/>
  <c r="CV59" i="1"/>
  <c r="CT59" i="1"/>
  <c r="CR59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T58" i="1" s="1"/>
  <c r="BR59" i="1"/>
  <c r="BP59" i="1"/>
  <c r="BN59" i="1"/>
  <c r="BL59" i="1"/>
  <c r="BJ59" i="1"/>
  <c r="BH59" i="1"/>
  <c r="BF59" i="1"/>
  <c r="BD59" i="1"/>
  <c r="BB59" i="1"/>
  <c r="AZ59" i="1"/>
  <c r="AZ58" i="1" s="1"/>
  <c r="AX59" i="1"/>
  <c r="AV59" i="1"/>
  <c r="AT59" i="1"/>
  <c r="AR59" i="1"/>
  <c r="AP59" i="1"/>
  <c r="AN59" i="1"/>
  <c r="AL59" i="1"/>
  <c r="AH59" i="1"/>
  <c r="AD59" i="1"/>
  <c r="AD58" i="1" s="1"/>
  <c r="Z59" i="1"/>
  <c r="X59" i="1"/>
  <c r="V59" i="1"/>
  <c r="T59" i="1"/>
  <c r="R59" i="1"/>
  <c r="P59" i="1"/>
  <c r="P58" i="1" s="1"/>
  <c r="DD58" i="1"/>
  <c r="DC58" i="1"/>
  <c r="DB58" i="1"/>
  <c r="DA58" i="1"/>
  <c r="CY58" i="1"/>
  <c r="CX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J58" i="1"/>
  <c r="AI58" i="1"/>
  <c r="AG58" i="1"/>
  <c r="AF58" i="1"/>
  <c r="AE58" i="1"/>
  <c r="AC58" i="1"/>
  <c r="AB58" i="1"/>
  <c r="AA58" i="1"/>
  <c r="Y58" i="1"/>
  <c r="W58" i="1"/>
  <c r="U58" i="1"/>
  <c r="S58" i="1"/>
  <c r="Q58" i="1"/>
  <c r="O58" i="1"/>
  <c r="DE57" i="1"/>
  <c r="CZ57" i="1"/>
  <c r="CV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H57" i="1"/>
  <c r="AF57" i="1"/>
  <c r="Z57" i="1"/>
  <c r="X57" i="1"/>
  <c r="V57" i="1"/>
  <c r="T57" i="1"/>
  <c r="R57" i="1"/>
  <c r="P57" i="1"/>
  <c r="DE56" i="1"/>
  <c r="CZ56" i="1"/>
  <c r="CV56" i="1"/>
  <c r="CT56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H56" i="1"/>
  <c r="AF56" i="1"/>
  <c r="AF49" i="1" s="1"/>
  <c r="Z56" i="1"/>
  <c r="X56" i="1"/>
  <c r="V56" i="1"/>
  <c r="T56" i="1"/>
  <c r="R56" i="1"/>
  <c r="P56" i="1"/>
  <c r="DE55" i="1"/>
  <c r="CZ55" i="1"/>
  <c r="CV55" i="1"/>
  <c r="CT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H55" i="1"/>
  <c r="Z55" i="1"/>
  <c r="X55" i="1"/>
  <c r="V55" i="1"/>
  <c r="T55" i="1"/>
  <c r="R55" i="1"/>
  <c r="P55" i="1"/>
  <c r="DE54" i="1"/>
  <c r="CZ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H54" i="1"/>
  <c r="Z54" i="1"/>
  <c r="X54" i="1"/>
  <c r="V54" i="1"/>
  <c r="T54" i="1"/>
  <c r="R54" i="1"/>
  <c r="P54" i="1"/>
  <c r="DE53" i="1"/>
  <c r="CZ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H53" i="1"/>
  <c r="AD53" i="1"/>
  <c r="AD49" i="1" s="1"/>
  <c r="Z53" i="1"/>
  <c r="X53" i="1"/>
  <c r="V53" i="1"/>
  <c r="T53" i="1"/>
  <c r="R53" i="1"/>
  <c r="P53" i="1"/>
  <c r="DE52" i="1"/>
  <c r="CZ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H52" i="1"/>
  <c r="Z52" i="1"/>
  <c r="X52" i="1"/>
  <c r="V52" i="1"/>
  <c r="T52" i="1"/>
  <c r="R52" i="1"/>
  <c r="P52" i="1"/>
  <c r="DI51" i="1"/>
  <c r="DE51" i="1"/>
  <c r="CZ51" i="1"/>
  <c r="CV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N49" i="1" s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H51" i="1"/>
  <c r="Z51" i="1"/>
  <c r="X51" i="1"/>
  <c r="V51" i="1"/>
  <c r="T51" i="1"/>
  <c r="R51" i="1"/>
  <c r="P51" i="1"/>
  <c r="DE50" i="1"/>
  <c r="CZ50" i="1"/>
  <c r="CV50" i="1"/>
  <c r="CT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L49" i="1" s="1"/>
  <c r="BJ50" i="1"/>
  <c r="BH50" i="1"/>
  <c r="BF50" i="1"/>
  <c r="BD50" i="1"/>
  <c r="BB50" i="1"/>
  <c r="AZ50" i="1"/>
  <c r="AZ49" i="1" s="1"/>
  <c r="AX50" i="1"/>
  <c r="AV50" i="1"/>
  <c r="AT50" i="1"/>
  <c r="AR50" i="1"/>
  <c r="AP50" i="1"/>
  <c r="AN50" i="1"/>
  <c r="AN49" i="1" s="1"/>
  <c r="AL50" i="1"/>
  <c r="AH50" i="1"/>
  <c r="Z50" i="1"/>
  <c r="X50" i="1"/>
  <c r="V50" i="1"/>
  <c r="T50" i="1"/>
  <c r="R50" i="1"/>
  <c r="P50" i="1"/>
  <c r="DD49" i="1"/>
  <c r="DC49" i="1"/>
  <c r="DB49" i="1"/>
  <c r="DA49" i="1"/>
  <c r="CY49" i="1"/>
  <c r="CX49" i="1"/>
  <c r="CW49" i="1"/>
  <c r="CU49" i="1"/>
  <c r="CS49" i="1"/>
  <c r="CQ49" i="1"/>
  <c r="CO49" i="1"/>
  <c r="CM49" i="1"/>
  <c r="CK49" i="1"/>
  <c r="CI49" i="1"/>
  <c r="CG49" i="1"/>
  <c r="CE49" i="1"/>
  <c r="CC49" i="1"/>
  <c r="CA49" i="1"/>
  <c r="BY49" i="1"/>
  <c r="BW49" i="1"/>
  <c r="BU49" i="1"/>
  <c r="BS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K49" i="1"/>
  <c r="AJ49" i="1"/>
  <c r="AI49" i="1"/>
  <c r="AG49" i="1"/>
  <c r="AE49" i="1"/>
  <c r="AC49" i="1"/>
  <c r="AB49" i="1"/>
  <c r="AA49" i="1"/>
  <c r="Y49" i="1"/>
  <c r="W49" i="1"/>
  <c r="U49" i="1"/>
  <c r="S49" i="1"/>
  <c r="Q49" i="1"/>
  <c r="O49" i="1"/>
  <c r="DE48" i="1"/>
  <c r="CZ48" i="1"/>
  <c r="CV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Z48" i="1"/>
  <c r="X48" i="1"/>
  <c r="V48" i="1"/>
  <c r="T48" i="1"/>
  <c r="R48" i="1"/>
  <c r="P48" i="1"/>
  <c r="DE47" i="1"/>
  <c r="CZ47" i="1"/>
  <c r="CV47" i="1"/>
  <c r="CT47" i="1"/>
  <c r="CT46" i="1" s="1"/>
  <c r="CR47" i="1"/>
  <c r="CP47" i="1"/>
  <c r="CP46" i="1" s="1"/>
  <c r="CN47" i="1"/>
  <c r="CN46" i="1" s="1"/>
  <c r="CL47" i="1"/>
  <c r="CL46" i="1" s="1"/>
  <c r="CJ47" i="1"/>
  <c r="CH47" i="1"/>
  <c r="CH46" i="1" s="1"/>
  <c r="CF47" i="1"/>
  <c r="CF46" i="1" s="1"/>
  <c r="CD47" i="1"/>
  <c r="CD46" i="1" s="1"/>
  <c r="CB47" i="1"/>
  <c r="CB46" i="1" s="1"/>
  <c r="BZ47" i="1"/>
  <c r="BZ46" i="1" s="1"/>
  <c r="BX47" i="1"/>
  <c r="BV47" i="1"/>
  <c r="BV46" i="1" s="1"/>
  <c r="BT47" i="1"/>
  <c r="BT46" i="1" s="1"/>
  <c r="BR47" i="1"/>
  <c r="BR46" i="1" s="1"/>
  <c r="BP47" i="1"/>
  <c r="BP46" i="1" s="1"/>
  <c r="BN47" i="1"/>
  <c r="BN46" i="1" s="1"/>
  <c r="BL47" i="1"/>
  <c r="BJ47" i="1"/>
  <c r="BJ46" i="1" s="1"/>
  <c r="BH47" i="1"/>
  <c r="BH46" i="1" s="1"/>
  <c r="BF47" i="1"/>
  <c r="BF46" i="1" s="1"/>
  <c r="BD47" i="1"/>
  <c r="BD46" i="1" s="1"/>
  <c r="BB47" i="1"/>
  <c r="BB46" i="1" s="1"/>
  <c r="AZ47" i="1"/>
  <c r="AX47" i="1"/>
  <c r="AX46" i="1" s="1"/>
  <c r="AV47" i="1"/>
  <c r="AV46" i="1" s="1"/>
  <c r="AT47" i="1"/>
  <c r="AT46" i="1" s="1"/>
  <c r="AR47" i="1"/>
  <c r="AP47" i="1"/>
  <c r="AP46" i="1" s="1"/>
  <c r="AN47" i="1"/>
  <c r="AL47" i="1"/>
  <c r="AL46" i="1" s="1"/>
  <c r="Z47" i="1"/>
  <c r="Z46" i="1" s="1"/>
  <c r="X47" i="1"/>
  <c r="X46" i="1" s="1"/>
  <c r="V47" i="1"/>
  <c r="T47" i="1"/>
  <c r="R47" i="1"/>
  <c r="P47" i="1"/>
  <c r="DE46" i="1"/>
  <c r="DD46" i="1"/>
  <c r="DC46" i="1"/>
  <c r="DB46" i="1"/>
  <c r="DA46" i="1"/>
  <c r="CY46" i="1"/>
  <c r="CX46" i="1"/>
  <c r="CW46" i="1"/>
  <c r="CU46" i="1"/>
  <c r="CS46" i="1"/>
  <c r="CR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J46" i="1"/>
  <c r="AI46" i="1"/>
  <c r="AH46" i="1"/>
  <c r="AG46" i="1"/>
  <c r="AF46" i="1"/>
  <c r="AE46" i="1"/>
  <c r="AD46" i="1"/>
  <c r="AC46" i="1"/>
  <c r="AB46" i="1"/>
  <c r="AA46" i="1"/>
  <c r="Y46" i="1"/>
  <c r="W46" i="1"/>
  <c r="U46" i="1"/>
  <c r="S46" i="1"/>
  <c r="Q46" i="1"/>
  <c r="O46" i="1"/>
  <c r="DE45" i="1"/>
  <c r="CZ45" i="1"/>
  <c r="CZ44" i="1" s="1"/>
  <c r="CV45" i="1"/>
  <c r="CV44" i="1" s="1"/>
  <c r="CT45" i="1"/>
  <c r="CR45" i="1"/>
  <c r="CR44" i="1" s="1"/>
  <c r="CP45" i="1"/>
  <c r="CP44" i="1" s="1"/>
  <c r="CN45" i="1"/>
  <c r="CL45" i="1"/>
  <c r="CL44" i="1" s="1"/>
  <c r="CJ45" i="1"/>
  <c r="CJ44" i="1" s="1"/>
  <c r="CH45" i="1"/>
  <c r="CH44" i="1" s="1"/>
  <c r="CF45" i="1"/>
  <c r="CD45" i="1"/>
  <c r="CD44" i="1" s="1"/>
  <c r="CB45" i="1"/>
  <c r="CB44" i="1" s="1"/>
  <c r="BZ45" i="1"/>
  <c r="BZ44" i="1" s="1"/>
  <c r="BX45" i="1"/>
  <c r="BX44" i="1" s="1"/>
  <c r="BV45" i="1"/>
  <c r="BV44" i="1" s="1"/>
  <c r="BT45" i="1"/>
  <c r="BT44" i="1" s="1"/>
  <c r="BR45" i="1"/>
  <c r="BR44" i="1" s="1"/>
  <c r="BP45" i="1"/>
  <c r="BP44" i="1" s="1"/>
  <c r="BN45" i="1"/>
  <c r="BN44" i="1" s="1"/>
  <c r="BL45" i="1"/>
  <c r="BL44" i="1" s="1"/>
  <c r="BJ45" i="1"/>
  <c r="BJ44" i="1" s="1"/>
  <c r="BH45" i="1"/>
  <c r="BH44" i="1" s="1"/>
  <c r="BF45" i="1"/>
  <c r="BF44" i="1" s="1"/>
  <c r="BD45" i="1"/>
  <c r="BB45" i="1"/>
  <c r="BB44" i="1" s="1"/>
  <c r="AZ45" i="1"/>
  <c r="AZ44" i="1" s="1"/>
  <c r="AX45" i="1"/>
  <c r="AV45" i="1"/>
  <c r="AT45" i="1"/>
  <c r="AT44" i="1" s="1"/>
  <c r="AR45" i="1"/>
  <c r="AR44" i="1" s="1"/>
  <c r="AP45" i="1"/>
  <c r="AP44" i="1" s="1"/>
  <c r="AN45" i="1"/>
  <c r="AN44" i="1" s="1"/>
  <c r="AL45" i="1"/>
  <c r="AL44" i="1" s="1"/>
  <c r="Z45" i="1"/>
  <c r="Z44" i="1" s="1"/>
  <c r="X45" i="1"/>
  <c r="X44" i="1" s="1"/>
  <c r="V45" i="1"/>
  <c r="T45" i="1"/>
  <c r="T44" i="1" s="1"/>
  <c r="R45" i="1"/>
  <c r="R44" i="1" s="1"/>
  <c r="P45" i="1"/>
  <c r="P44" i="1" s="1"/>
  <c r="DE44" i="1"/>
  <c r="DD44" i="1"/>
  <c r="DC44" i="1"/>
  <c r="DB44" i="1"/>
  <c r="DA44" i="1"/>
  <c r="CY44" i="1"/>
  <c r="CX44" i="1"/>
  <c r="CW44" i="1"/>
  <c r="CU44" i="1"/>
  <c r="CT44" i="1"/>
  <c r="CS44" i="1"/>
  <c r="CQ44" i="1"/>
  <c r="CO44" i="1"/>
  <c r="CN44" i="1"/>
  <c r="CM44" i="1"/>
  <c r="CK44" i="1"/>
  <c r="CI44" i="1"/>
  <c r="CG44" i="1"/>
  <c r="CF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D44" i="1"/>
  <c r="BC44" i="1"/>
  <c r="BA44" i="1"/>
  <c r="AY44" i="1"/>
  <c r="AX44" i="1"/>
  <c r="AW44" i="1"/>
  <c r="AV44" i="1"/>
  <c r="AU44" i="1"/>
  <c r="AS44" i="1"/>
  <c r="AQ44" i="1"/>
  <c r="AO44" i="1"/>
  <c r="AM44" i="1"/>
  <c r="AK44" i="1"/>
  <c r="AJ44" i="1"/>
  <c r="AI44" i="1"/>
  <c r="AH44" i="1"/>
  <c r="AG44" i="1"/>
  <c r="AF44" i="1"/>
  <c r="AE44" i="1"/>
  <c r="AD44" i="1"/>
  <c r="AC44" i="1"/>
  <c r="AB44" i="1"/>
  <c r="AA44" i="1"/>
  <c r="Y44" i="1"/>
  <c r="W44" i="1"/>
  <c r="V44" i="1"/>
  <c r="U44" i="1"/>
  <c r="S44" i="1"/>
  <c r="Q44" i="1"/>
  <c r="O44" i="1"/>
  <c r="DE43" i="1"/>
  <c r="CZ43" i="1"/>
  <c r="CV43" i="1"/>
  <c r="CT43" i="1"/>
  <c r="CR43" i="1"/>
  <c r="CP43" i="1"/>
  <c r="CN43" i="1"/>
  <c r="CL43" i="1"/>
  <c r="CJ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Z43" i="1"/>
  <c r="X43" i="1"/>
  <c r="V43" i="1"/>
  <c r="T43" i="1"/>
  <c r="R43" i="1"/>
  <c r="P43" i="1"/>
  <c r="DE42" i="1"/>
  <c r="DE41" i="1" s="1"/>
  <c r="CZ42" i="1"/>
  <c r="CZ41" i="1" s="1"/>
  <c r="CV42" i="1"/>
  <c r="CV41" i="1" s="1"/>
  <c r="CT42" i="1"/>
  <c r="CT41" i="1" s="1"/>
  <c r="CR42" i="1"/>
  <c r="CR41" i="1" s="1"/>
  <c r="CP42" i="1"/>
  <c r="CP41" i="1" s="1"/>
  <c r="CN42" i="1"/>
  <c r="CN41" i="1" s="1"/>
  <c r="CL42" i="1"/>
  <c r="CJ42" i="1"/>
  <c r="CJ41" i="1" s="1"/>
  <c r="CH42" i="1"/>
  <c r="CH41" i="1" s="1"/>
  <c r="CF42" i="1"/>
  <c r="CF41" i="1" s="1"/>
  <c r="CD42" i="1"/>
  <c r="CD41" i="1" s="1"/>
  <c r="CB42" i="1"/>
  <c r="CB41" i="1" s="1"/>
  <c r="BZ42" i="1"/>
  <c r="BZ41" i="1" s="1"/>
  <c r="BX42" i="1"/>
  <c r="BV42" i="1"/>
  <c r="BV41" i="1" s="1"/>
  <c r="BT42" i="1"/>
  <c r="BT41" i="1" s="1"/>
  <c r="BR42" i="1"/>
  <c r="BR41" i="1" s="1"/>
  <c r="BP42" i="1"/>
  <c r="BP41" i="1" s="1"/>
  <c r="BN42" i="1"/>
  <c r="BN41" i="1" s="1"/>
  <c r="BL42" i="1"/>
  <c r="BL41" i="1" s="1"/>
  <c r="BJ42" i="1"/>
  <c r="BJ41" i="1" s="1"/>
  <c r="BH42" i="1"/>
  <c r="BH41" i="1" s="1"/>
  <c r="BF42" i="1"/>
  <c r="BF41" i="1" s="1"/>
  <c r="BD42" i="1"/>
  <c r="BD41" i="1" s="1"/>
  <c r="BB42" i="1"/>
  <c r="BB41" i="1" s="1"/>
  <c r="AZ42" i="1"/>
  <c r="AZ41" i="1" s="1"/>
  <c r="AX42" i="1"/>
  <c r="AX41" i="1" s="1"/>
  <c r="AV42" i="1"/>
  <c r="AV41" i="1" s="1"/>
  <c r="AT42" i="1"/>
  <c r="AT41" i="1" s="1"/>
  <c r="AR42" i="1"/>
  <c r="AR41" i="1" s="1"/>
  <c r="AP42" i="1"/>
  <c r="AP41" i="1" s="1"/>
  <c r="AN42" i="1"/>
  <c r="AL42" i="1"/>
  <c r="AL41" i="1" s="1"/>
  <c r="Z42" i="1"/>
  <c r="Z41" i="1" s="1"/>
  <c r="X42" i="1"/>
  <c r="V42" i="1"/>
  <c r="T42" i="1"/>
  <c r="R42" i="1"/>
  <c r="R41" i="1" s="1"/>
  <c r="P42" i="1"/>
  <c r="P41" i="1" s="1"/>
  <c r="DD41" i="1"/>
  <c r="DC41" i="1"/>
  <c r="DB41" i="1"/>
  <c r="DA41" i="1"/>
  <c r="CY41" i="1"/>
  <c r="CX41" i="1"/>
  <c r="CW41" i="1"/>
  <c r="CU41" i="1"/>
  <c r="CS41" i="1"/>
  <c r="CQ41" i="1"/>
  <c r="CO41" i="1"/>
  <c r="CM41" i="1"/>
  <c r="CL41" i="1"/>
  <c r="CK41" i="1"/>
  <c r="CI41" i="1"/>
  <c r="CG41" i="1"/>
  <c r="CE41" i="1"/>
  <c r="CC41" i="1"/>
  <c r="CA41" i="1"/>
  <c r="BY41" i="1"/>
  <c r="BX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J41" i="1"/>
  <c r="AI41" i="1"/>
  <c r="AH41" i="1"/>
  <c r="AG41" i="1"/>
  <c r="AF41" i="1"/>
  <c r="AE41" i="1"/>
  <c r="AD41" i="1"/>
  <c r="AC41" i="1"/>
  <c r="AB41" i="1"/>
  <c r="AA41" i="1"/>
  <c r="Y41" i="1"/>
  <c r="X41" i="1"/>
  <c r="W41" i="1"/>
  <c r="V41" i="1"/>
  <c r="U41" i="1"/>
  <c r="S41" i="1"/>
  <c r="Q41" i="1"/>
  <c r="O41" i="1"/>
  <c r="DE40" i="1"/>
  <c r="AH40" i="1"/>
  <c r="V40" i="1"/>
  <c r="T40" i="1"/>
  <c r="DE39" i="1"/>
  <c r="DI39" i="1" s="1"/>
  <c r="AH39" i="1"/>
  <c r="V39" i="1"/>
  <c r="T39" i="1"/>
  <c r="DE38" i="1"/>
  <c r="CZ38" i="1"/>
  <c r="CZ37" i="1" s="1"/>
  <c r="CV38" i="1"/>
  <c r="CV37" i="1" s="1"/>
  <c r="CT38" i="1"/>
  <c r="CR38" i="1"/>
  <c r="CR37" i="1" s="1"/>
  <c r="CP38" i="1"/>
  <c r="CN38" i="1"/>
  <c r="CL38" i="1"/>
  <c r="CL37" i="1" s="1"/>
  <c r="CJ38" i="1"/>
  <c r="CJ37" i="1" s="1"/>
  <c r="CH38" i="1"/>
  <c r="CF38" i="1"/>
  <c r="CF37" i="1" s="1"/>
  <c r="CD38" i="1"/>
  <c r="CB38" i="1"/>
  <c r="BZ38" i="1"/>
  <c r="BZ37" i="1" s="1"/>
  <c r="BX38" i="1"/>
  <c r="BX37" i="1" s="1"/>
  <c r="BV38" i="1"/>
  <c r="BT38" i="1"/>
  <c r="BT37" i="1" s="1"/>
  <c r="BR38" i="1"/>
  <c r="BP38" i="1"/>
  <c r="BN38" i="1"/>
  <c r="BL38" i="1"/>
  <c r="BL37" i="1" s="1"/>
  <c r="BJ38" i="1"/>
  <c r="BH38" i="1"/>
  <c r="BH37" i="1" s="1"/>
  <c r="BF38" i="1"/>
  <c r="BD38" i="1"/>
  <c r="BB38" i="1"/>
  <c r="BB37" i="1" s="1"/>
  <c r="AZ38" i="1"/>
  <c r="AZ37" i="1" s="1"/>
  <c r="AX38" i="1"/>
  <c r="AV38" i="1"/>
  <c r="AV37" i="1" s="1"/>
  <c r="AT38" i="1"/>
  <c r="AR38" i="1"/>
  <c r="AP38" i="1"/>
  <c r="AP37" i="1" s="1"/>
  <c r="AN38" i="1"/>
  <c r="AN37" i="1" s="1"/>
  <c r="AL38" i="1"/>
  <c r="Z38" i="1"/>
  <c r="X38" i="1"/>
  <c r="V38" i="1"/>
  <c r="T38" i="1"/>
  <c r="R38" i="1"/>
  <c r="R37" i="1" s="1"/>
  <c r="P38" i="1"/>
  <c r="DD37" i="1"/>
  <c r="DC37" i="1"/>
  <c r="DB37" i="1"/>
  <c r="DA37" i="1"/>
  <c r="CY37" i="1"/>
  <c r="CX37" i="1"/>
  <c r="CW37" i="1"/>
  <c r="CU37" i="1"/>
  <c r="CS37" i="1"/>
  <c r="CQ37" i="1"/>
  <c r="CP37" i="1"/>
  <c r="CO37" i="1"/>
  <c r="CM37" i="1"/>
  <c r="CK37" i="1"/>
  <c r="CI37" i="1"/>
  <c r="CG37" i="1"/>
  <c r="CE37" i="1"/>
  <c r="CD37" i="1"/>
  <c r="CC37" i="1"/>
  <c r="CA37" i="1"/>
  <c r="BY37" i="1"/>
  <c r="BW37" i="1"/>
  <c r="BU37" i="1"/>
  <c r="BS37" i="1"/>
  <c r="BR37" i="1"/>
  <c r="BQ37" i="1"/>
  <c r="BO37" i="1"/>
  <c r="BN37" i="1"/>
  <c r="BM37" i="1"/>
  <c r="BK37" i="1"/>
  <c r="BI37" i="1"/>
  <c r="BG37" i="1"/>
  <c r="BF37" i="1"/>
  <c r="BE37" i="1"/>
  <c r="BC37" i="1"/>
  <c r="BA37" i="1"/>
  <c r="AY37" i="1"/>
  <c r="AW37" i="1"/>
  <c r="AU37" i="1"/>
  <c r="AT37" i="1"/>
  <c r="AS37" i="1"/>
  <c r="AQ37" i="1"/>
  <c r="AO37" i="1"/>
  <c r="AM37" i="1"/>
  <c r="AK37" i="1"/>
  <c r="AJ37" i="1"/>
  <c r="AI37" i="1"/>
  <c r="AG37" i="1"/>
  <c r="AF37" i="1"/>
  <c r="AE37" i="1"/>
  <c r="AD37" i="1"/>
  <c r="AC37" i="1"/>
  <c r="AB37" i="1"/>
  <c r="AA37" i="1"/>
  <c r="Y37" i="1"/>
  <c r="W37" i="1"/>
  <c r="U37" i="1"/>
  <c r="S37" i="1"/>
  <c r="Q37" i="1"/>
  <c r="P37" i="1"/>
  <c r="O37" i="1"/>
  <c r="DE36" i="1"/>
  <c r="CZ36" i="1"/>
  <c r="CZ35" i="1" s="1"/>
  <c r="CV36" i="1"/>
  <c r="CV35" i="1" s="1"/>
  <c r="CT36" i="1"/>
  <c r="CT35" i="1" s="1"/>
  <c r="CR36" i="1"/>
  <c r="CP36" i="1"/>
  <c r="CP35" i="1" s="1"/>
  <c r="CN36" i="1"/>
  <c r="CN35" i="1" s="1"/>
  <c r="CL36" i="1"/>
  <c r="CL35" i="1" s="1"/>
  <c r="CJ36" i="1"/>
  <c r="CJ35" i="1" s="1"/>
  <c r="CH36" i="1"/>
  <c r="CF36" i="1"/>
  <c r="CF35" i="1" s="1"/>
  <c r="CD36" i="1"/>
  <c r="CD35" i="1" s="1"/>
  <c r="CB36" i="1"/>
  <c r="BZ36" i="1"/>
  <c r="BZ35" i="1" s="1"/>
  <c r="BX36" i="1"/>
  <c r="BX35" i="1" s="1"/>
  <c r="BV36" i="1"/>
  <c r="BV35" i="1" s="1"/>
  <c r="BT36" i="1"/>
  <c r="BT35" i="1" s="1"/>
  <c r="BR36" i="1"/>
  <c r="BR35" i="1" s="1"/>
  <c r="BP36" i="1"/>
  <c r="BP35" i="1" s="1"/>
  <c r="BN36" i="1"/>
  <c r="BL36" i="1"/>
  <c r="BL35" i="1" s="1"/>
  <c r="BJ36" i="1"/>
  <c r="BJ35" i="1" s="1"/>
  <c r="BH36" i="1"/>
  <c r="BH35" i="1" s="1"/>
  <c r="BF36" i="1"/>
  <c r="BF35" i="1" s="1"/>
  <c r="BD36" i="1"/>
  <c r="BD35" i="1" s="1"/>
  <c r="BB36" i="1"/>
  <c r="BB35" i="1" s="1"/>
  <c r="AZ36" i="1"/>
  <c r="AZ35" i="1" s="1"/>
  <c r="AX36" i="1"/>
  <c r="AX35" i="1" s="1"/>
  <c r="AV36" i="1"/>
  <c r="AV35" i="1" s="1"/>
  <c r="AT36" i="1"/>
  <c r="AT35" i="1" s="1"/>
  <c r="AR36" i="1"/>
  <c r="AR35" i="1" s="1"/>
  <c r="AP36" i="1"/>
  <c r="AP35" i="1" s="1"/>
  <c r="AN36" i="1"/>
  <c r="AN35" i="1" s="1"/>
  <c r="AL36" i="1"/>
  <c r="AL35" i="1" s="1"/>
  <c r="Z36" i="1"/>
  <c r="X36" i="1"/>
  <c r="X35" i="1" s="1"/>
  <c r="V36" i="1"/>
  <c r="V35" i="1" s="1"/>
  <c r="T36" i="1"/>
  <c r="T35" i="1" s="1"/>
  <c r="R36" i="1"/>
  <c r="R35" i="1" s="1"/>
  <c r="P36" i="1"/>
  <c r="P35" i="1" s="1"/>
  <c r="DE35" i="1"/>
  <c r="DD35" i="1"/>
  <c r="DC35" i="1"/>
  <c r="DB35" i="1"/>
  <c r="DA35" i="1"/>
  <c r="CY35" i="1"/>
  <c r="CX35" i="1"/>
  <c r="CW35" i="1"/>
  <c r="CU35" i="1"/>
  <c r="CS35" i="1"/>
  <c r="CR35" i="1"/>
  <c r="CQ35" i="1"/>
  <c r="CO35" i="1"/>
  <c r="CM35" i="1"/>
  <c r="CK35" i="1"/>
  <c r="CI35" i="1"/>
  <c r="CH35" i="1"/>
  <c r="CG35" i="1"/>
  <c r="CE35" i="1"/>
  <c r="CC35" i="1"/>
  <c r="CB35" i="1"/>
  <c r="CA35" i="1"/>
  <c r="BY35" i="1"/>
  <c r="BW35" i="1"/>
  <c r="BU35" i="1"/>
  <c r="BS35" i="1"/>
  <c r="BQ35" i="1"/>
  <c r="BO35" i="1"/>
  <c r="BN35" i="1"/>
  <c r="BM35" i="1"/>
  <c r="BK35" i="1"/>
  <c r="BI35" i="1"/>
  <c r="BG35" i="1"/>
  <c r="BE35" i="1"/>
  <c r="BC35" i="1"/>
  <c r="BA35" i="1"/>
  <c r="AY35" i="1"/>
  <c r="AW35" i="1"/>
  <c r="AU35" i="1"/>
  <c r="AS35" i="1"/>
  <c r="AQ35" i="1"/>
  <c r="AO35" i="1"/>
  <c r="AM35" i="1"/>
  <c r="AK35" i="1"/>
  <c r="AJ35" i="1"/>
  <c r="AI35" i="1"/>
  <c r="AH35" i="1"/>
  <c r="AG35" i="1"/>
  <c r="AF35" i="1"/>
  <c r="AE35" i="1"/>
  <c r="AD35" i="1"/>
  <c r="AC35" i="1"/>
  <c r="AB35" i="1"/>
  <c r="AA35" i="1"/>
  <c r="Y35" i="1"/>
  <c r="W35" i="1"/>
  <c r="U35" i="1"/>
  <c r="S35" i="1"/>
  <c r="Q35" i="1"/>
  <c r="O35" i="1"/>
  <c r="DE34" i="1"/>
  <c r="CT34" i="1"/>
  <c r="CR34" i="1"/>
  <c r="CP34" i="1"/>
  <c r="CN34" i="1"/>
  <c r="CJ34" i="1"/>
  <c r="CH34" i="1"/>
  <c r="CD34" i="1"/>
  <c r="BZ34" i="1"/>
  <c r="BX34" i="1"/>
  <c r="BL34" i="1"/>
  <c r="AL34" i="1"/>
  <c r="AF34" i="1"/>
  <c r="Z34" i="1"/>
  <c r="DE33" i="1"/>
  <c r="CT33" i="1"/>
  <c r="CR33" i="1"/>
  <c r="CP33" i="1"/>
  <c r="CN33" i="1"/>
  <c r="CJ33" i="1"/>
  <c r="CH33" i="1"/>
  <c r="CD33" i="1"/>
  <c r="BZ33" i="1"/>
  <c r="BX33" i="1"/>
  <c r="BL33" i="1"/>
  <c r="AL33" i="1"/>
  <c r="AF33" i="1"/>
  <c r="Z33" i="1"/>
  <c r="DE32" i="1"/>
  <c r="DI32" i="1" s="1"/>
  <c r="CT32" i="1"/>
  <c r="CR32" i="1"/>
  <c r="CP32" i="1"/>
  <c r="CN32" i="1"/>
  <c r="CJ32" i="1"/>
  <c r="CH32" i="1"/>
  <c r="CD32" i="1"/>
  <c r="BZ32" i="1"/>
  <c r="BX32" i="1"/>
  <c r="BL32" i="1"/>
  <c r="AL32" i="1"/>
  <c r="AF32" i="1"/>
  <c r="Z32" i="1"/>
  <c r="DE31" i="1"/>
  <c r="CT31" i="1"/>
  <c r="CR31" i="1"/>
  <c r="CP31" i="1"/>
  <c r="CN31" i="1"/>
  <c r="CJ31" i="1"/>
  <c r="CH31" i="1"/>
  <c r="CD31" i="1"/>
  <c r="BZ31" i="1"/>
  <c r="BX31" i="1"/>
  <c r="BL31" i="1"/>
  <c r="AL31" i="1"/>
  <c r="AF31" i="1"/>
  <c r="Z31" i="1"/>
  <c r="DD30" i="1"/>
  <c r="DC30" i="1"/>
  <c r="DB30" i="1"/>
  <c r="DA30" i="1"/>
  <c r="CZ30" i="1"/>
  <c r="CY30" i="1"/>
  <c r="CX30" i="1"/>
  <c r="CW30" i="1"/>
  <c r="CV30" i="1"/>
  <c r="CU30" i="1"/>
  <c r="CS30" i="1"/>
  <c r="CQ30" i="1"/>
  <c r="CO30" i="1"/>
  <c r="CM30" i="1"/>
  <c r="CL30" i="1"/>
  <c r="CK30" i="1"/>
  <c r="CI30" i="1"/>
  <c r="CG30" i="1"/>
  <c r="CF30" i="1"/>
  <c r="CE30" i="1"/>
  <c r="CC30" i="1"/>
  <c r="CB30" i="1"/>
  <c r="CA30" i="1"/>
  <c r="BY30" i="1"/>
  <c r="BW30" i="1"/>
  <c r="BV30" i="1"/>
  <c r="BU30" i="1"/>
  <c r="BT30" i="1"/>
  <c r="BS30" i="1"/>
  <c r="BR30" i="1"/>
  <c r="BQ30" i="1"/>
  <c r="BP30" i="1"/>
  <c r="BO30" i="1"/>
  <c r="BN30" i="1"/>
  <c r="BM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K30" i="1"/>
  <c r="AJ30" i="1"/>
  <c r="AI30" i="1"/>
  <c r="AH30" i="1"/>
  <c r="AG30" i="1"/>
  <c r="AE30" i="1"/>
  <c r="AD30" i="1"/>
  <c r="AC30" i="1"/>
  <c r="AB30" i="1"/>
  <c r="AA30" i="1"/>
  <c r="Y30" i="1"/>
  <c r="X30" i="1"/>
  <c r="W30" i="1"/>
  <c r="V30" i="1"/>
  <c r="U30" i="1"/>
  <c r="T30" i="1"/>
  <c r="S30" i="1"/>
  <c r="R30" i="1"/>
  <c r="Q30" i="1"/>
  <c r="P30" i="1"/>
  <c r="O30" i="1"/>
  <c r="DI29" i="1"/>
  <c r="DE29" i="1"/>
  <c r="AJ29" i="1"/>
  <c r="AH29" i="1"/>
  <c r="V29" i="1"/>
  <c r="T29" i="1"/>
  <c r="P29" i="1"/>
  <c r="DE28" i="1"/>
  <c r="CZ28" i="1"/>
  <c r="CV28" i="1"/>
  <c r="CT28" i="1"/>
  <c r="CR28" i="1"/>
  <c r="CP28" i="1"/>
  <c r="CN28" i="1"/>
  <c r="CL28" i="1"/>
  <c r="CL26" i="1" s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H28" i="1"/>
  <c r="Z28" i="1"/>
  <c r="X28" i="1"/>
  <c r="V28" i="1"/>
  <c r="T28" i="1"/>
  <c r="R28" i="1"/>
  <c r="R26" i="1" s="1"/>
  <c r="P28" i="1"/>
  <c r="DE27" i="1"/>
  <c r="CZ27" i="1"/>
  <c r="CV27" i="1"/>
  <c r="CV26" i="1" s="1"/>
  <c r="CT27" i="1"/>
  <c r="CR27" i="1"/>
  <c r="CR26" i="1" s="1"/>
  <c r="CP27" i="1"/>
  <c r="CN27" i="1"/>
  <c r="CL27" i="1"/>
  <c r="CJ27" i="1"/>
  <c r="CJ26" i="1" s="1"/>
  <c r="CH27" i="1"/>
  <c r="CF27" i="1"/>
  <c r="CF26" i="1" s="1"/>
  <c r="CD27" i="1"/>
  <c r="CB27" i="1"/>
  <c r="CB26" i="1" s="1"/>
  <c r="BZ27" i="1"/>
  <c r="BX27" i="1"/>
  <c r="BX26" i="1" s="1"/>
  <c r="BV27" i="1"/>
  <c r="BT27" i="1"/>
  <c r="BT26" i="1" s="1"/>
  <c r="BR27" i="1"/>
  <c r="BP27" i="1"/>
  <c r="BN27" i="1"/>
  <c r="BL27" i="1"/>
  <c r="BL26" i="1" s="1"/>
  <c r="BJ27" i="1"/>
  <c r="BH27" i="1"/>
  <c r="BH26" i="1" s="1"/>
  <c r="BF27" i="1"/>
  <c r="BD27" i="1"/>
  <c r="BB27" i="1"/>
  <c r="AZ27" i="1"/>
  <c r="AZ26" i="1" s="1"/>
  <c r="AX27" i="1"/>
  <c r="AV27" i="1"/>
  <c r="AV26" i="1" s="1"/>
  <c r="AT27" i="1"/>
  <c r="AR27" i="1"/>
  <c r="AR26" i="1" s="1"/>
  <c r="AP27" i="1"/>
  <c r="AN27" i="1"/>
  <c r="AN26" i="1" s="1"/>
  <c r="AL27" i="1"/>
  <c r="AH27" i="1"/>
  <c r="Z27" i="1"/>
  <c r="X27" i="1"/>
  <c r="V27" i="1"/>
  <c r="T27" i="1"/>
  <c r="R27" i="1"/>
  <c r="P27" i="1"/>
  <c r="DD26" i="1"/>
  <c r="DC26" i="1"/>
  <c r="DB26" i="1"/>
  <c r="DA26" i="1"/>
  <c r="CY26" i="1"/>
  <c r="CX26" i="1"/>
  <c r="CW26" i="1"/>
  <c r="CU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I26" i="1"/>
  <c r="AG26" i="1"/>
  <c r="AF26" i="1"/>
  <c r="AE26" i="1"/>
  <c r="AD26" i="1"/>
  <c r="AC26" i="1"/>
  <c r="AB26" i="1"/>
  <c r="AA26" i="1"/>
  <c r="Y26" i="1"/>
  <c r="W26" i="1"/>
  <c r="U26" i="1"/>
  <c r="S26" i="1"/>
  <c r="Q26" i="1"/>
  <c r="O26" i="1"/>
  <c r="DE25" i="1"/>
  <c r="DE24" i="1" s="1"/>
  <c r="CZ25" i="1"/>
  <c r="CZ24" i="1" s="1"/>
  <c r="CV25" i="1"/>
  <c r="CV24" i="1" s="1"/>
  <c r="CT25" i="1"/>
  <c r="CT24" i="1" s="1"/>
  <c r="CR25" i="1"/>
  <c r="CR24" i="1" s="1"/>
  <c r="CP25" i="1"/>
  <c r="CP24" i="1" s="1"/>
  <c r="CN25" i="1"/>
  <c r="CN24" i="1" s="1"/>
  <c r="CL25" i="1"/>
  <c r="CL24" i="1" s="1"/>
  <c r="CJ25" i="1"/>
  <c r="CJ24" i="1" s="1"/>
  <c r="CH25" i="1"/>
  <c r="CH24" i="1" s="1"/>
  <c r="CF25" i="1"/>
  <c r="CF24" i="1" s="1"/>
  <c r="CD25" i="1"/>
  <c r="CD24" i="1" s="1"/>
  <c r="CB25" i="1"/>
  <c r="CB24" i="1" s="1"/>
  <c r="BZ25" i="1"/>
  <c r="BZ24" i="1" s="1"/>
  <c r="BX25" i="1"/>
  <c r="BX24" i="1" s="1"/>
  <c r="BV25" i="1"/>
  <c r="BV24" i="1" s="1"/>
  <c r="BT25" i="1"/>
  <c r="BT24" i="1" s="1"/>
  <c r="BR25" i="1"/>
  <c r="BR24" i="1" s="1"/>
  <c r="BP25" i="1"/>
  <c r="BP24" i="1" s="1"/>
  <c r="BN25" i="1"/>
  <c r="BN24" i="1" s="1"/>
  <c r="BL25" i="1"/>
  <c r="BL24" i="1" s="1"/>
  <c r="BJ25" i="1"/>
  <c r="BJ24" i="1" s="1"/>
  <c r="BH25" i="1"/>
  <c r="BH24" i="1" s="1"/>
  <c r="BF25" i="1"/>
  <c r="BF24" i="1" s="1"/>
  <c r="BD25" i="1"/>
  <c r="BD24" i="1" s="1"/>
  <c r="BB25" i="1"/>
  <c r="BB24" i="1" s="1"/>
  <c r="AZ25" i="1"/>
  <c r="AZ24" i="1" s="1"/>
  <c r="AX25" i="1"/>
  <c r="AX24" i="1" s="1"/>
  <c r="AV25" i="1"/>
  <c r="AV24" i="1" s="1"/>
  <c r="AT25" i="1"/>
  <c r="AT24" i="1" s="1"/>
  <c r="AR25" i="1"/>
  <c r="AR24" i="1" s="1"/>
  <c r="AP25" i="1"/>
  <c r="AP24" i="1" s="1"/>
  <c r="AN25" i="1"/>
  <c r="AN24" i="1" s="1"/>
  <c r="AL25" i="1"/>
  <c r="AL24" i="1" s="1"/>
  <c r="AH25" i="1"/>
  <c r="AH24" i="1" s="1"/>
  <c r="AD25" i="1"/>
  <c r="AD24" i="1" s="1"/>
  <c r="Z25" i="1"/>
  <c r="Z24" i="1" s="1"/>
  <c r="X25" i="1"/>
  <c r="X24" i="1" s="1"/>
  <c r="V25" i="1"/>
  <c r="T25" i="1"/>
  <c r="T24" i="1" s="1"/>
  <c r="R25" i="1"/>
  <c r="R24" i="1" s="1"/>
  <c r="P25" i="1"/>
  <c r="DD24" i="1"/>
  <c r="DC24" i="1"/>
  <c r="DB24" i="1"/>
  <c r="DA24" i="1"/>
  <c r="CY24" i="1"/>
  <c r="CX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J24" i="1"/>
  <c r="AI24" i="1"/>
  <c r="AG24" i="1"/>
  <c r="AF24" i="1"/>
  <c r="AE24" i="1"/>
  <c r="AC24" i="1"/>
  <c r="AB24" i="1"/>
  <c r="AA24" i="1"/>
  <c r="Y24" i="1"/>
  <c r="W24" i="1"/>
  <c r="V24" i="1"/>
  <c r="U24" i="1"/>
  <c r="S24" i="1"/>
  <c r="Q24" i="1"/>
  <c r="O24" i="1"/>
  <c r="DE23" i="1"/>
  <c r="CZ23" i="1"/>
  <c r="CZ22" i="1" s="1"/>
  <c r="CV23" i="1"/>
  <c r="CT23" i="1"/>
  <c r="CT22" i="1" s="1"/>
  <c r="CR23" i="1"/>
  <c r="CP23" i="1"/>
  <c r="CP22" i="1" s="1"/>
  <c r="CN23" i="1"/>
  <c r="CN22" i="1" s="1"/>
  <c r="CL23" i="1"/>
  <c r="CL22" i="1" s="1"/>
  <c r="CJ23" i="1"/>
  <c r="CH23" i="1"/>
  <c r="CH22" i="1" s="1"/>
  <c r="CF23" i="1"/>
  <c r="CF22" i="1" s="1"/>
  <c r="CD23" i="1"/>
  <c r="CD22" i="1" s="1"/>
  <c r="CB23" i="1"/>
  <c r="CB22" i="1" s="1"/>
  <c r="BZ23" i="1"/>
  <c r="BX23" i="1"/>
  <c r="BV23" i="1"/>
  <c r="BV22" i="1" s="1"/>
  <c r="BT23" i="1"/>
  <c r="BR23" i="1"/>
  <c r="BR22" i="1" s="1"/>
  <c r="BP23" i="1"/>
  <c r="BP22" i="1" s="1"/>
  <c r="BN23" i="1"/>
  <c r="BN22" i="1" s="1"/>
  <c r="BL23" i="1"/>
  <c r="BJ23" i="1"/>
  <c r="BJ22" i="1" s="1"/>
  <c r="BH23" i="1"/>
  <c r="BH22" i="1" s="1"/>
  <c r="BF23" i="1"/>
  <c r="BF22" i="1" s="1"/>
  <c r="BD23" i="1"/>
  <c r="BD22" i="1" s="1"/>
  <c r="BB23" i="1"/>
  <c r="BB22" i="1" s="1"/>
  <c r="AZ23" i="1"/>
  <c r="AX23" i="1"/>
  <c r="AX22" i="1" s="1"/>
  <c r="AV23" i="1"/>
  <c r="AV22" i="1" s="1"/>
  <c r="AT23" i="1"/>
  <c r="AT22" i="1" s="1"/>
  <c r="AR23" i="1"/>
  <c r="AR22" i="1" s="1"/>
  <c r="AP23" i="1"/>
  <c r="AP22" i="1" s="1"/>
  <c r="AN23" i="1"/>
  <c r="AN22" i="1" s="1"/>
  <c r="AL23" i="1"/>
  <c r="AL22" i="1" s="1"/>
  <c r="Z23" i="1"/>
  <c r="Z22" i="1" s="1"/>
  <c r="X23" i="1"/>
  <c r="X22" i="1" s="1"/>
  <c r="V23" i="1"/>
  <c r="V22" i="1" s="1"/>
  <c r="T23" i="1"/>
  <c r="T22" i="1" s="1"/>
  <c r="R23" i="1"/>
  <c r="R22" i="1" s="1"/>
  <c r="P23" i="1"/>
  <c r="P22" i="1" s="1"/>
  <c r="DD22" i="1"/>
  <c r="DC22" i="1"/>
  <c r="DB22" i="1"/>
  <c r="DA22" i="1"/>
  <c r="CY22" i="1"/>
  <c r="CX22" i="1"/>
  <c r="CW22" i="1"/>
  <c r="CV22" i="1"/>
  <c r="CU22" i="1"/>
  <c r="CS22" i="1"/>
  <c r="CR22" i="1"/>
  <c r="CQ22" i="1"/>
  <c r="CO22" i="1"/>
  <c r="CM22" i="1"/>
  <c r="CK22" i="1"/>
  <c r="CJ22" i="1"/>
  <c r="CI22" i="1"/>
  <c r="CG22" i="1"/>
  <c r="CE22" i="1"/>
  <c r="CC22" i="1"/>
  <c r="CA22" i="1"/>
  <c r="BZ22" i="1"/>
  <c r="BY22" i="1"/>
  <c r="BX22" i="1"/>
  <c r="BW22" i="1"/>
  <c r="BU22" i="1"/>
  <c r="BT22" i="1"/>
  <c r="BS22" i="1"/>
  <c r="BQ22" i="1"/>
  <c r="BO22" i="1"/>
  <c r="BM22" i="1"/>
  <c r="BL22" i="1"/>
  <c r="BK22" i="1"/>
  <c r="BI22" i="1"/>
  <c r="BG22" i="1"/>
  <c r="BE22" i="1"/>
  <c r="BC22" i="1"/>
  <c r="BA22" i="1"/>
  <c r="AZ22" i="1"/>
  <c r="AY22" i="1"/>
  <c r="AW22" i="1"/>
  <c r="AU22" i="1"/>
  <c r="AS22" i="1"/>
  <c r="AQ22" i="1"/>
  <c r="AO22" i="1"/>
  <c r="AM22" i="1"/>
  <c r="AK22" i="1"/>
  <c r="AJ22" i="1"/>
  <c r="AI22" i="1"/>
  <c r="AH22" i="1"/>
  <c r="AG22" i="1"/>
  <c r="AF22" i="1"/>
  <c r="AE22" i="1"/>
  <c r="AD22" i="1"/>
  <c r="AC22" i="1"/>
  <c r="AB22" i="1"/>
  <c r="AA22" i="1"/>
  <c r="Y22" i="1"/>
  <c r="W22" i="1"/>
  <c r="U22" i="1"/>
  <c r="S22" i="1"/>
  <c r="Q22" i="1"/>
  <c r="O22" i="1"/>
  <c r="DE21" i="1"/>
  <c r="DD21" i="1"/>
  <c r="CV21" i="1"/>
  <c r="BF21" i="1"/>
  <c r="Z21" i="1"/>
  <c r="X21" i="1"/>
  <c r="DE20" i="1"/>
  <c r="DD20" i="1"/>
  <c r="CV20" i="1"/>
  <c r="BF20" i="1"/>
  <c r="Z20" i="1"/>
  <c r="X20" i="1"/>
  <c r="DE19" i="1"/>
  <c r="DD19" i="1"/>
  <c r="CV19" i="1"/>
  <c r="BF19" i="1"/>
  <c r="Z19" i="1"/>
  <c r="X19" i="1"/>
  <c r="DE18" i="1"/>
  <c r="DD18" i="1"/>
  <c r="CV18" i="1"/>
  <c r="BF18" i="1"/>
  <c r="Z18" i="1"/>
  <c r="X18" i="1"/>
  <c r="DE17" i="1"/>
  <c r="DI17" i="1" s="1"/>
  <c r="CD17" i="1"/>
  <c r="BL17" i="1"/>
  <c r="BF17" i="1"/>
  <c r="BD17" i="1"/>
  <c r="AP17" i="1"/>
  <c r="Z17" i="1"/>
  <c r="DI16" i="1"/>
  <c r="DE16" i="1"/>
  <c r="CD16" i="1"/>
  <c r="BZ16" i="1"/>
  <c r="BL16" i="1"/>
  <c r="BF16" i="1"/>
  <c r="BD16" i="1"/>
  <c r="AP16" i="1"/>
  <c r="AH16" i="1"/>
  <c r="Z16" i="1"/>
  <c r="DE15" i="1"/>
  <c r="CZ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H15" i="1"/>
  <c r="Z15" i="1"/>
  <c r="X15" i="1"/>
  <c r="V15" i="1"/>
  <c r="T15" i="1"/>
  <c r="R15" i="1"/>
  <c r="P15" i="1"/>
  <c r="P11" i="1" s="1"/>
  <c r="DE14" i="1"/>
  <c r="DI14" i="1" s="1"/>
  <c r="CZ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H14" i="1"/>
  <c r="Z14" i="1"/>
  <c r="X14" i="1"/>
  <c r="V14" i="1"/>
  <c r="T14" i="1"/>
  <c r="R14" i="1"/>
  <c r="P14" i="1"/>
  <c r="DE13" i="1"/>
  <c r="CZ13" i="1"/>
  <c r="CV13" i="1"/>
  <c r="CT13" i="1"/>
  <c r="CR13" i="1"/>
  <c r="CP13" i="1"/>
  <c r="CN13" i="1"/>
  <c r="CL13" i="1"/>
  <c r="CJ13" i="1"/>
  <c r="CH13" i="1"/>
  <c r="CF13" i="1"/>
  <c r="CD13" i="1"/>
  <c r="CB13" i="1"/>
  <c r="BZ13" i="1"/>
  <c r="BX13" i="1"/>
  <c r="BV13" i="1"/>
  <c r="BT13" i="1"/>
  <c r="BR13" i="1"/>
  <c r="BP13" i="1"/>
  <c r="BN13" i="1"/>
  <c r="BL13" i="1"/>
  <c r="BJ13" i="1"/>
  <c r="BH13" i="1"/>
  <c r="BF13" i="1"/>
  <c r="BD13" i="1"/>
  <c r="BB13" i="1"/>
  <c r="AZ13" i="1"/>
  <c r="AX13" i="1"/>
  <c r="AV13" i="1"/>
  <c r="AT13" i="1"/>
  <c r="AR13" i="1"/>
  <c r="AP13" i="1"/>
  <c r="AN13" i="1"/>
  <c r="AL13" i="1"/>
  <c r="AH13" i="1"/>
  <c r="Z13" i="1"/>
  <c r="X13" i="1"/>
  <c r="V13" i="1"/>
  <c r="T13" i="1"/>
  <c r="R13" i="1"/>
  <c r="P13" i="1"/>
  <c r="DE12" i="1"/>
  <c r="CZ12" i="1"/>
  <c r="CV12" i="1"/>
  <c r="CT12" i="1"/>
  <c r="CR12" i="1"/>
  <c r="CP12" i="1"/>
  <c r="CN12" i="1"/>
  <c r="CN11" i="1" s="1"/>
  <c r="CL12" i="1"/>
  <c r="CJ12" i="1"/>
  <c r="CH12" i="1"/>
  <c r="CF12" i="1"/>
  <c r="CD12" i="1"/>
  <c r="CB12" i="1"/>
  <c r="CB11" i="1" s="1"/>
  <c r="BZ12" i="1"/>
  <c r="BX12" i="1"/>
  <c r="BV12" i="1"/>
  <c r="BT12" i="1"/>
  <c r="BR12" i="1"/>
  <c r="BP12" i="1"/>
  <c r="BP11" i="1" s="1"/>
  <c r="BN12" i="1"/>
  <c r="BL12" i="1"/>
  <c r="BJ12" i="1"/>
  <c r="BH12" i="1"/>
  <c r="BF12" i="1"/>
  <c r="BD12" i="1"/>
  <c r="BD11" i="1" s="1"/>
  <c r="BB12" i="1"/>
  <c r="AZ12" i="1"/>
  <c r="AX12" i="1"/>
  <c r="AV12" i="1"/>
  <c r="AT12" i="1"/>
  <c r="AR12" i="1"/>
  <c r="AR11" i="1" s="1"/>
  <c r="AP12" i="1"/>
  <c r="AN12" i="1"/>
  <c r="AL12" i="1"/>
  <c r="Z12" i="1"/>
  <c r="X12" i="1"/>
  <c r="V12" i="1"/>
  <c r="V11" i="1" s="1"/>
  <c r="T12" i="1"/>
  <c r="R12" i="1"/>
  <c r="P12" i="1"/>
  <c r="DC11" i="1"/>
  <c r="DB11" i="1"/>
  <c r="DA11" i="1"/>
  <c r="CY11" i="1"/>
  <c r="CX11" i="1"/>
  <c r="CW11" i="1"/>
  <c r="CU11" i="1"/>
  <c r="CS11" i="1"/>
  <c r="CQ11" i="1"/>
  <c r="CO11" i="1"/>
  <c r="CM11" i="1"/>
  <c r="CK11" i="1"/>
  <c r="CJ11" i="1"/>
  <c r="CI11" i="1"/>
  <c r="CG11" i="1"/>
  <c r="CE11" i="1"/>
  <c r="CC11" i="1"/>
  <c r="CA11" i="1"/>
  <c r="BY11" i="1"/>
  <c r="BW11" i="1"/>
  <c r="BU11" i="1"/>
  <c r="BS11" i="1"/>
  <c r="BQ11" i="1"/>
  <c r="BO11" i="1"/>
  <c r="BM11" i="1"/>
  <c r="BK11" i="1"/>
  <c r="BI11" i="1"/>
  <c r="BG11" i="1"/>
  <c r="BE11" i="1"/>
  <c r="BC11" i="1"/>
  <c r="BA11" i="1"/>
  <c r="AY11" i="1"/>
  <c r="AW11" i="1"/>
  <c r="AU11" i="1"/>
  <c r="AS11" i="1"/>
  <c r="AQ11" i="1"/>
  <c r="AO11" i="1"/>
  <c r="AM11" i="1"/>
  <c r="AK11" i="1"/>
  <c r="AJ11" i="1"/>
  <c r="AI11" i="1"/>
  <c r="AG11" i="1"/>
  <c r="AF11" i="1"/>
  <c r="AE11" i="1"/>
  <c r="AD11" i="1"/>
  <c r="AC11" i="1"/>
  <c r="AB11" i="1"/>
  <c r="AA11" i="1"/>
  <c r="Y11" i="1"/>
  <c r="W11" i="1"/>
  <c r="U11" i="1"/>
  <c r="S11" i="1"/>
  <c r="Q11" i="1"/>
  <c r="O11" i="1"/>
  <c r="BT3" i="1"/>
  <c r="BS3" i="1"/>
  <c r="AX3" i="1"/>
  <c r="AH3" i="1"/>
  <c r="AF3" i="1"/>
  <c r="AE3" i="1"/>
  <c r="Z181" i="1" l="1"/>
  <c r="DI186" i="1"/>
  <c r="DI188" i="1"/>
  <c r="BX196" i="1"/>
  <c r="P181" i="1"/>
  <c r="AL181" i="1"/>
  <c r="AX181" i="1"/>
  <c r="BJ181" i="1"/>
  <c r="BV181" i="1"/>
  <c r="CH181" i="1"/>
  <c r="CT181" i="1"/>
  <c r="DI227" i="1"/>
  <c r="CZ174" i="1"/>
  <c r="BR196" i="1"/>
  <c r="CD196" i="1"/>
  <c r="CP196" i="1"/>
  <c r="X174" i="1"/>
  <c r="AR174" i="1"/>
  <c r="CB174" i="1"/>
  <c r="DF180" i="1"/>
  <c r="DJ180" i="1" s="1"/>
  <c r="AL192" i="1"/>
  <c r="AX192" i="1"/>
  <c r="BJ192" i="1"/>
  <c r="BV192" i="1"/>
  <c r="CH192" i="1"/>
  <c r="CT192" i="1"/>
  <c r="BH196" i="1"/>
  <c r="CR196" i="1"/>
  <c r="Z174" i="1"/>
  <c r="AZ201" i="1"/>
  <c r="BF79" i="1"/>
  <c r="BR79" i="1"/>
  <c r="CD79" i="1"/>
  <c r="DI99" i="1"/>
  <c r="DF105" i="1"/>
  <c r="DJ105" i="1" s="1"/>
  <c r="DF106" i="1"/>
  <c r="BM229" i="1"/>
  <c r="CU229" i="1"/>
  <c r="DC229" i="1"/>
  <c r="AH74" i="1"/>
  <c r="AT74" i="1"/>
  <c r="BR74" i="1"/>
  <c r="DI117" i="1"/>
  <c r="DI83" i="1"/>
  <c r="V79" i="1"/>
  <c r="BL79" i="1"/>
  <c r="CJ79" i="1"/>
  <c r="AF79" i="1"/>
  <c r="BP74" i="1"/>
  <c r="CZ79" i="1"/>
  <c r="AZ138" i="1"/>
  <c r="CD131" i="1"/>
  <c r="BB174" i="1"/>
  <c r="AP181" i="1"/>
  <c r="BB181" i="1"/>
  <c r="BN181" i="1"/>
  <c r="BZ181" i="1"/>
  <c r="CL181" i="1"/>
  <c r="CZ181" i="1"/>
  <c r="CL196" i="1"/>
  <c r="X201" i="1"/>
  <c r="AR201" i="1"/>
  <c r="BD201" i="1"/>
  <c r="BP201" i="1"/>
  <c r="CB201" i="1"/>
  <c r="CN201" i="1"/>
  <c r="BN201" i="1"/>
  <c r="CL201" i="1"/>
  <c r="BV79" i="1"/>
  <c r="AX49" i="1"/>
  <c r="CH49" i="1"/>
  <c r="DI61" i="1"/>
  <c r="V74" i="1"/>
  <c r="AN74" i="1"/>
  <c r="AZ74" i="1"/>
  <c r="BL74" i="1"/>
  <c r="CJ74" i="1"/>
  <c r="CH174" i="1"/>
  <c r="AL30" i="1"/>
  <c r="T49" i="1"/>
  <c r="DF63" i="1"/>
  <c r="DE65" i="1"/>
  <c r="CB152" i="1"/>
  <c r="AT174" i="1"/>
  <c r="BF174" i="1"/>
  <c r="BR174" i="1"/>
  <c r="CD174" i="1"/>
  <c r="AP174" i="1"/>
  <c r="BN174" i="1"/>
  <c r="BZ174" i="1"/>
  <c r="CL174" i="1"/>
  <c r="BP181" i="1"/>
  <c r="DF197" i="1"/>
  <c r="X196" i="1"/>
  <c r="DI18" i="1"/>
  <c r="BB26" i="1"/>
  <c r="BN26" i="1"/>
  <c r="X58" i="1"/>
  <c r="AP58" i="1"/>
  <c r="BB58" i="1"/>
  <c r="BN58" i="1"/>
  <c r="BZ58" i="1"/>
  <c r="CL58" i="1"/>
  <c r="CZ58" i="1"/>
  <c r="R62" i="1"/>
  <c r="CR162" i="1"/>
  <c r="BH167" i="1"/>
  <c r="DF189" i="1"/>
  <c r="DJ189" i="1" s="1"/>
  <c r="BN192" i="1"/>
  <c r="R196" i="1"/>
  <c r="U229" i="1"/>
  <c r="V37" i="1"/>
  <c r="DF40" i="1"/>
  <c r="AR58" i="1"/>
  <c r="BD58" i="1"/>
  <c r="BP58" i="1"/>
  <c r="CB58" i="1"/>
  <c r="Z79" i="1"/>
  <c r="T138" i="1"/>
  <c r="AL138" i="1"/>
  <c r="AX138" i="1"/>
  <c r="BJ138" i="1"/>
  <c r="BV138" i="1"/>
  <c r="CH138" i="1"/>
  <c r="CT138" i="1"/>
  <c r="P152" i="1"/>
  <c r="AL152" i="1"/>
  <c r="AX152" i="1"/>
  <c r="BJ152" i="1"/>
  <c r="BV152" i="1"/>
  <c r="CH152" i="1"/>
  <c r="CT152" i="1"/>
  <c r="Z152" i="1"/>
  <c r="AV152" i="1"/>
  <c r="BH152" i="1"/>
  <c r="BT152" i="1"/>
  <c r="CF152" i="1"/>
  <c r="CR152" i="1"/>
  <c r="R167" i="1"/>
  <c r="BR167" i="1"/>
  <c r="CD167" i="1"/>
  <c r="AT192" i="1"/>
  <c r="BF192" i="1"/>
  <c r="BR192" i="1"/>
  <c r="CD192" i="1"/>
  <c r="CP192" i="1"/>
  <c r="AN201" i="1"/>
  <c r="T212" i="1"/>
  <c r="CZ212" i="1"/>
  <c r="DF220" i="1"/>
  <c r="DF227" i="1"/>
  <c r="DJ227" i="1" s="1"/>
  <c r="DF228" i="1"/>
  <c r="DB229" i="1"/>
  <c r="Z26" i="1"/>
  <c r="AT26" i="1"/>
  <c r="BF26" i="1"/>
  <c r="BR26" i="1"/>
  <c r="CD26" i="1"/>
  <c r="CP26" i="1"/>
  <c r="AF30" i="1"/>
  <c r="AH37" i="1"/>
  <c r="AN41" i="1"/>
  <c r="DE49" i="1"/>
  <c r="DI49" i="1" s="1"/>
  <c r="AT58" i="1"/>
  <c r="BF58" i="1"/>
  <c r="BR58" i="1"/>
  <c r="V62" i="1"/>
  <c r="BB62" i="1"/>
  <c r="BZ62" i="1"/>
  <c r="R65" i="1"/>
  <c r="CJ138" i="1"/>
  <c r="BN162" i="1"/>
  <c r="DF183" i="1"/>
  <c r="DF185" i="1"/>
  <c r="V212" i="1"/>
  <c r="AR212" i="1"/>
  <c r="CB212" i="1"/>
  <c r="DI64" i="1"/>
  <c r="DI67" i="1"/>
  <c r="DI130" i="1"/>
  <c r="DI164" i="1"/>
  <c r="DI173" i="1"/>
  <c r="DI53" i="1"/>
  <c r="DI57" i="1"/>
  <c r="DJ183" i="1"/>
  <c r="DJ185" i="1"/>
  <c r="DJ228" i="1"/>
  <c r="DI33" i="1"/>
  <c r="DI55" i="1"/>
  <c r="DI60" i="1"/>
  <c r="DI92" i="1"/>
  <c r="DI100" i="1"/>
  <c r="DI126" i="1"/>
  <c r="DI148" i="1"/>
  <c r="DI154" i="1"/>
  <c r="DI155" i="1"/>
  <c r="DI178" i="1"/>
  <c r="DI38" i="1"/>
  <c r="DI125" i="1"/>
  <c r="DI160" i="1"/>
  <c r="DI203" i="1"/>
  <c r="DI208" i="1"/>
  <c r="DI209" i="1"/>
  <c r="DI41" i="1"/>
  <c r="DI56" i="1"/>
  <c r="DJ68" i="1"/>
  <c r="DI77" i="1"/>
  <c r="DI150" i="1"/>
  <c r="DI159" i="1"/>
  <c r="DI198" i="1"/>
  <c r="DI204" i="1"/>
  <c r="DI24" i="1"/>
  <c r="DI35" i="1"/>
  <c r="DI46" i="1"/>
  <c r="DI47" i="1"/>
  <c r="DI48" i="1"/>
  <c r="DI44" i="1"/>
  <c r="DJ220" i="1"/>
  <c r="DJ40" i="1"/>
  <c r="DI80" i="1"/>
  <c r="DI86" i="1"/>
  <c r="DI89" i="1"/>
  <c r="DI93" i="1"/>
  <c r="DI101" i="1"/>
  <c r="DI103" i="1"/>
  <c r="DI121" i="1"/>
  <c r="DI127" i="1"/>
  <c r="DI135" i="1"/>
  <c r="DE26" i="1"/>
  <c r="DI26" i="1" s="1"/>
  <c r="CH30" i="1"/>
  <c r="BJ49" i="1"/>
  <c r="AI229" i="1"/>
  <c r="BE229" i="1"/>
  <c r="DF20" i="1"/>
  <c r="DJ20" i="1" s="1"/>
  <c r="AH26" i="1"/>
  <c r="DF34" i="1"/>
  <c r="DJ34" i="1" s="1"/>
  <c r="CT30" i="1"/>
  <c r="DE37" i="1"/>
  <c r="DI37" i="1" s="1"/>
  <c r="DF43" i="1"/>
  <c r="DJ43" i="1" s="1"/>
  <c r="AP49" i="1"/>
  <c r="BB49" i="1"/>
  <c r="BZ49" i="1"/>
  <c r="CL49" i="1"/>
  <c r="CZ49" i="1"/>
  <c r="AC229" i="1"/>
  <c r="DI45" i="1"/>
  <c r="DI54" i="1"/>
  <c r="AH58" i="1"/>
  <c r="AV58" i="1"/>
  <c r="BH58" i="1"/>
  <c r="CF58" i="1"/>
  <c r="CR58" i="1"/>
  <c r="CD58" i="1"/>
  <c r="Z65" i="1"/>
  <c r="CD74" i="1"/>
  <c r="DF18" i="1"/>
  <c r="DJ18" i="1" s="1"/>
  <c r="Z49" i="1"/>
  <c r="V58" i="1"/>
  <c r="AN58" i="1"/>
  <c r="BL58" i="1"/>
  <c r="BX58" i="1"/>
  <c r="CJ58" i="1"/>
  <c r="CV58" i="1"/>
  <c r="R58" i="1"/>
  <c r="Z62" i="1"/>
  <c r="AT62" i="1"/>
  <c r="BF62" i="1"/>
  <c r="BR62" i="1"/>
  <c r="CD62" i="1"/>
  <c r="CP62" i="1"/>
  <c r="CN74" i="1"/>
  <c r="AL79" i="1"/>
  <c r="T11" i="1"/>
  <c r="AZ11" i="1"/>
  <c r="BL11" i="1"/>
  <c r="CV11" i="1"/>
  <c r="DF15" i="1"/>
  <c r="DJ15" i="1" s="1"/>
  <c r="DI19" i="1"/>
  <c r="DI23" i="1"/>
  <c r="AP26" i="1"/>
  <c r="BZ26" i="1"/>
  <c r="CZ26" i="1"/>
  <c r="BJ74" i="1"/>
  <c r="DF87" i="1"/>
  <c r="DJ87" i="1" s="1"/>
  <c r="BP79" i="1"/>
  <c r="CN58" i="1"/>
  <c r="DE58" i="1"/>
  <c r="DI85" i="1"/>
  <c r="DF90" i="1"/>
  <c r="DJ90" i="1" s="1"/>
  <c r="CW229" i="1"/>
  <c r="X26" i="1"/>
  <c r="BD26" i="1"/>
  <c r="CN30" i="1"/>
  <c r="CT49" i="1"/>
  <c r="AP65" i="1"/>
  <c r="BB65" i="1"/>
  <c r="AX79" i="1"/>
  <c r="CV79" i="1"/>
  <c r="CK229" i="1"/>
  <c r="DI27" i="1"/>
  <c r="BP26" i="1"/>
  <c r="CN26" i="1"/>
  <c r="DE30" i="1"/>
  <c r="AL49" i="1"/>
  <c r="BV49" i="1"/>
  <c r="AS229" i="1"/>
  <c r="CJ30" i="1"/>
  <c r="V65" i="1"/>
  <c r="AN69" i="1"/>
  <c r="BX69" i="1"/>
  <c r="AT79" i="1"/>
  <c r="CP79" i="1"/>
  <c r="DJ84" i="1"/>
  <c r="AR79" i="1"/>
  <c r="DJ108" i="1"/>
  <c r="P69" i="1"/>
  <c r="DI73" i="1"/>
  <c r="Z74" i="1"/>
  <c r="BD74" i="1"/>
  <c r="DI75" i="1"/>
  <c r="AZ79" i="1"/>
  <c r="CH79" i="1"/>
  <c r="DJ82" i="1"/>
  <c r="DI110" i="1"/>
  <c r="DJ116" i="1"/>
  <c r="DI124" i="1"/>
  <c r="AH138" i="1"/>
  <c r="AR152" i="1"/>
  <c r="BP152" i="1"/>
  <c r="DE152" i="1"/>
  <c r="DI152" i="1" s="1"/>
  <c r="AV162" i="1"/>
  <c r="BH162" i="1"/>
  <c r="CF162" i="1"/>
  <c r="DI183" i="1"/>
  <c r="V181" i="1"/>
  <c r="BD181" i="1"/>
  <c r="CN181" i="1"/>
  <c r="DI184" i="1"/>
  <c r="DI185" i="1"/>
  <c r="V196" i="1"/>
  <c r="AZ196" i="1"/>
  <c r="BL196" i="1"/>
  <c r="CJ196" i="1"/>
  <c r="CV196" i="1"/>
  <c r="AH196" i="1"/>
  <c r="AV196" i="1"/>
  <c r="CF196" i="1"/>
  <c r="BB201" i="1"/>
  <c r="BR201" i="1"/>
  <c r="DI206" i="1"/>
  <c r="R212" i="1"/>
  <c r="AN212" i="1"/>
  <c r="AZ212" i="1"/>
  <c r="BL212" i="1"/>
  <c r="BX212" i="1"/>
  <c r="CJ212" i="1"/>
  <c r="CV212" i="1"/>
  <c r="DI218" i="1"/>
  <c r="DI221" i="1"/>
  <c r="DI224" i="1"/>
  <c r="DI226" i="1"/>
  <c r="DJ106" i="1"/>
  <c r="BP131" i="1"/>
  <c r="DI161" i="1"/>
  <c r="AN174" i="1"/>
  <c r="AZ174" i="1"/>
  <c r="BL174" i="1"/>
  <c r="BX174" i="1"/>
  <c r="CJ174" i="1"/>
  <c r="CV174" i="1"/>
  <c r="AV174" i="1"/>
  <c r="CF174" i="1"/>
  <c r="BJ174" i="1"/>
  <c r="CT174" i="1"/>
  <c r="DF191" i="1"/>
  <c r="DJ191" i="1" s="1"/>
  <c r="DF194" i="1"/>
  <c r="DJ194" i="1" s="1"/>
  <c r="DF195" i="1"/>
  <c r="DJ195" i="1" s="1"/>
  <c r="CP201" i="1"/>
  <c r="DI106" i="1"/>
  <c r="DF113" i="1"/>
  <c r="DJ113" i="1" s="1"/>
  <c r="DI116" i="1"/>
  <c r="DI122" i="1"/>
  <c r="DF129" i="1"/>
  <c r="DJ129" i="1" s="1"/>
  <c r="DI129" i="1"/>
  <c r="Z131" i="1"/>
  <c r="DI133" i="1"/>
  <c r="DI143" i="1"/>
  <c r="DI166" i="1"/>
  <c r="AT167" i="1"/>
  <c r="V167" i="1"/>
  <c r="AP192" i="1"/>
  <c r="BB192" i="1"/>
  <c r="BZ192" i="1"/>
  <c r="CL192" i="1"/>
  <c r="CZ192" i="1"/>
  <c r="DF200" i="1"/>
  <c r="DJ200" i="1" s="1"/>
  <c r="DI213" i="1"/>
  <c r="BD212" i="1"/>
  <c r="CN212" i="1"/>
  <c r="AP196" i="1"/>
  <c r="BN196" i="1"/>
  <c r="BZ196" i="1"/>
  <c r="AF131" i="1"/>
  <c r="AT131" i="1"/>
  <c r="BR131" i="1"/>
  <c r="DI134" i="1"/>
  <c r="DF137" i="1"/>
  <c r="DJ137" i="1" s="1"/>
  <c r="Z138" i="1"/>
  <c r="AR138" i="1"/>
  <c r="BD138" i="1"/>
  <c r="BP138" i="1"/>
  <c r="CB138" i="1"/>
  <c r="CN138" i="1"/>
  <c r="DE138" i="1"/>
  <c r="AN138" i="1"/>
  <c r="BL138" i="1"/>
  <c r="BX138" i="1"/>
  <c r="CV138" i="1"/>
  <c r="DF169" i="1"/>
  <c r="DJ169" i="1" s="1"/>
  <c r="DF173" i="1"/>
  <c r="DJ173" i="1" s="1"/>
  <c r="CP174" i="1"/>
  <c r="DF177" i="1"/>
  <c r="DJ177" i="1" s="1"/>
  <c r="BD174" i="1"/>
  <c r="BP174" i="1"/>
  <c r="CN174" i="1"/>
  <c r="DF179" i="1"/>
  <c r="DJ179" i="1" s="1"/>
  <c r="DF182" i="1"/>
  <c r="DF203" i="1"/>
  <c r="DJ203" i="1" s="1"/>
  <c r="AH201" i="1"/>
  <c r="CF201" i="1"/>
  <c r="CZ74" i="1"/>
  <c r="AL74" i="1"/>
  <c r="CT74" i="1"/>
  <c r="BL131" i="1"/>
  <c r="CJ131" i="1"/>
  <c r="CV131" i="1"/>
  <c r="P138" i="1"/>
  <c r="AB138" i="1"/>
  <c r="AT138" i="1"/>
  <c r="BF138" i="1"/>
  <c r="CD138" i="1"/>
  <c r="CP138" i="1"/>
  <c r="Z162" i="1"/>
  <c r="X162" i="1"/>
  <c r="AR162" i="1"/>
  <c r="BD162" i="1"/>
  <c r="BP162" i="1"/>
  <c r="CB162" i="1"/>
  <c r="CN162" i="1"/>
  <c r="V162" i="1"/>
  <c r="AP162" i="1"/>
  <c r="BB162" i="1"/>
  <c r="BZ162" i="1"/>
  <c r="CL162" i="1"/>
  <c r="AN167" i="1"/>
  <c r="AZ167" i="1"/>
  <c r="BL167" i="1"/>
  <c r="BX167" i="1"/>
  <c r="CJ167" i="1"/>
  <c r="CV167" i="1"/>
  <c r="AH167" i="1"/>
  <c r="BT167" i="1"/>
  <c r="CR167" i="1"/>
  <c r="DI171" i="1"/>
  <c r="DI179" i="1"/>
  <c r="AR181" i="1"/>
  <c r="CB181" i="1"/>
  <c r="T196" i="1"/>
  <c r="CJ201" i="1"/>
  <c r="P212" i="1"/>
  <c r="AL212" i="1"/>
  <c r="AX212" i="1"/>
  <c r="BJ212" i="1"/>
  <c r="BV212" i="1"/>
  <c r="CH212" i="1"/>
  <c r="CT212" i="1"/>
  <c r="Z212" i="1"/>
  <c r="DF216" i="1"/>
  <c r="DJ216" i="1" s="1"/>
  <c r="DI216" i="1"/>
  <c r="DJ218" i="1"/>
  <c r="DF25" i="1"/>
  <c r="BG229" i="1"/>
  <c r="DF33" i="1"/>
  <c r="DJ33" i="1" s="1"/>
  <c r="O229" i="1"/>
  <c r="AM229" i="1"/>
  <c r="CO229" i="1"/>
  <c r="DF13" i="1"/>
  <c r="DJ13" i="1" s="1"/>
  <c r="DI13" i="1"/>
  <c r="DF21" i="1"/>
  <c r="DJ21" i="1" s="1"/>
  <c r="AL26" i="1"/>
  <c r="BJ26" i="1"/>
  <c r="CH26" i="1"/>
  <c r="CT26" i="1"/>
  <c r="DF32" i="1"/>
  <c r="DJ32" i="1" s="1"/>
  <c r="CP49" i="1"/>
  <c r="Q229" i="1"/>
  <c r="AA229" i="1"/>
  <c r="AG229" i="1"/>
  <c r="BA229" i="1"/>
  <c r="BW229" i="1"/>
  <c r="CI229" i="1"/>
  <c r="DA229" i="1"/>
  <c r="R11" i="1"/>
  <c r="DI15" i="1"/>
  <c r="DI20" i="1"/>
  <c r="V26" i="1"/>
  <c r="DF31" i="1"/>
  <c r="DF30" i="1" s="1"/>
  <c r="CD30" i="1"/>
  <c r="DF36" i="1"/>
  <c r="DF47" i="1"/>
  <c r="DJ47" i="1" s="1"/>
  <c r="DF50" i="1"/>
  <c r="DI52" i="1"/>
  <c r="DF54" i="1"/>
  <c r="DJ54" i="1" s="1"/>
  <c r="T58" i="1"/>
  <c r="AL58" i="1"/>
  <c r="AX58" i="1"/>
  <c r="BJ58" i="1"/>
  <c r="BV58" i="1"/>
  <c r="CH58" i="1"/>
  <c r="CT58" i="1"/>
  <c r="DI59" i="1"/>
  <c r="X62" i="1"/>
  <c r="AR62" i="1"/>
  <c r="BD62" i="1"/>
  <c r="BP62" i="1"/>
  <c r="CB62" i="1"/>
  <c r="CN62" i="1"/>
  <c r="DI63" i="1"/>
  <c r="DI68" i="1"/>
  <c r="DE69" i="1"/>
  <c r="DI69" i="1" s="1"/>
  <c r="DI70" i="1"/>
  <c r="DF71" i="1"/>
  <c r="DJ71" i="1" s="1"/>
  <c r="AR69" i="1"/>
  <c r="BD69" i="1"/>
  <c r="BP69" i="1"/>
  <c r="CB69" i="1"/>
  <c r="CN69" i="1"/>
  <c r="DI71" i="1"/>
  <c r="P74" i="1"/>
  <c r="AD74" i="1"/>
  <c r="BF74" i="1"/>
  <c r="CP74" i="1"/>
  <c r="X79" i="1"/>
  <c r="BD79" i="1"/>
  <c r="CN79" i="1"/>
  <c r="DI82" i="1"/>
  <c r="DI87" i="1"/>
  <c r="DI108" i="1"/>
  <c r="DI109" i="1"/>
  <c r="DJ117" i="1"/>
  <c r="Z30" i="1"/>
  <c r="BX30" i="1"/>
  <c r="CP30" i="1"/>
  <c r="DF39" i="1"/>
  <c r="DJ39" i="1" s="1"/>
  <c r="DF48" i="1"/>
  <c r="DJ48" i="1" s="1"/>
  <c r="AN46" i="1"/>
  <c r="AZ46" i="1"/>
  <c r="BL46" i="1"/>
  <c r="BX46" i="1"/>
  <c r="CJ46" i="1"/>
  <c r="CV46" i="1"/>
  <c r="BX49" i="1"/>
  <c r="CJ49" i="1"/>
  <c r="CV49" i="1"/>
  <c r="DF51" i="1"/>
  <c r="DJ51" i="1" s="1"/>
  <c r="DF60" i="1"/>
  <c r="DJ60" i="1" s="1"/>
  <c r="DF112" i="1"/>
  <c r="DJ112" i="1" s="1"/>
  <c r="DF114" i="1"/>
  <c r="DJ114" i="1" s="1"/>
  <c r="AN11" i="1"/>
  <c r="T46" i="1"/>
  <c r="CZ46" i="1"/>
  <c r="DF52" i="1"/>
  <c r="DJ52" i="1" s="1"/>
  <c r="DI65" i="1"/>
  <c r="DF96" i="1"/>
  <c r="DJ96" i="1" s="1"/>
  <c r="DF104" i="1"/>
  <c r="DJ104" i="1" s="1"/>
  <c r="DI107" i="1"/>
  <c r="BX11" i="1"/>
  <c r="CC229" i="1"/>
  <c r="DI21" i="1"/>
  <c r="V46" i="1"/>
  <c r="R49" i="1"/>
  <c r="V49" i="1"/>
  <c r="DF53" i="1"/>
  <c r="DJ53" i="1" s="1"/>
  <c r="DF56" i="1"/>
  <c r="DJ56" i="1" s="1"/>
  <c r="Z58" i="1"/>
  <c r="DI58" i="1"/>
  <c r="DF61" i="1"/>
  <c r="DJ61" i="1" s="1"/>
  <c r="DF64" i="1"/>
  <c r="DJ64" i="1" s="1"/>
  <c r="DF66" i="1"/>
  <c r="DF76" i="1"/>
  <c r="DJ76" i="1" s="1"/>
  <c r="DF93" i="1"/>
  <c r="DJ93" i="1" s="1"/>
  <c r="DI95" i="1"/>
  <c r="DF98" i="1"/>
  <c r="DJ98" i="1" s="1"/>
  <c r="DF99" i="1"/>
  <c r="DJ99" i="1" s="1"/>
  <c r="DF101" i="1"/>
  <c r="DJ101" i="1" s="1"/>
  <c r="DF103" i="1"/>
  <c r="DJ103" i="1" s="1"/>
  <c r="CR30" i="1"/>
  <c r="DF42" i="1"/>
  <c r="DJ42" i="1" s="1"/>
  <c r="AR46" i="1"/>
  <c r="BS229" i="1"/>
  <c r="BF11" i="1"/>
  <c r="CD11" i="1"/>
  <c r="DI25" i="1"/>
  <c r="DF28" i="1"/>
  <c r="DJ28" i="1" s="1"/>
  <c r="BV26" i="1"/>
  <c r="DI28" i="1"/>
  <c r="AT49" i="1"/>
  <c r="BF49" i="1"/>
  <c r="CD49" i="1"/>
  <c r="DI50" i="1"/>
  <c r="X49" i="1"/>
  <c r="AR49" i="1"/>
  <c r="BD49" i="1"/>
  <c r="BP49" i="1"/>
  <c r="CB49" i="1"/>
  <c r="CN49" i="1"/>
  <c r="DF55" i="1"/>
  <c r="DJ55" i="1" s="1"/>
  <c r="DF57" i="1"/>
  <c r="DJ57" i="1" s="1"/>
  <c r="DF59" i="1"/>
  <c r="DF58" i="1" s="1"/>
  <c r="DJ58" i="1" s="1"/>
  <c r="DE62" i="1"/>
  <c r="DI62" i="1" s="1"/>
  <c r="AL62" i="1"/>
  <c r="AX62" i="1"/>
  <c r="BJ62" i="1"/>
  <c r="BV62" i="1"/>
  <c r="CH62" i="1"/>
  <c r="CT62" i="1"/>
  <c r="X74" i="1"/>
  <c r="AP74" i="1"/>
  <c r="BB74" i="1"/>
  <c r="BN74" i="1"/>
  <c r="BZ74" i="1"/>
  <c r="CL74" i="1"/>
  <c r="AX74" i="1"/>
  <c r="CH74" i="1"/>
  <c r="P79" i="1"/>
  <c r="T79" i="1"/>
  <c r="AN79" i="1"/>
  <c r="BX79" i="1"/>
  <c r="AH79" i="1"/>
  <c r="DF91" i="1"/>
  <c r="DJ91" i="1" s="1"/>
  <c r="DF125" i="1"/>
  <c r="DJ125" i="1" s="1"/>
  <c r="DF126" i="1"/>
  <c r="DJ126" i="1" s="1"/>
  <c r="BQ229" i="1"/>
  <c r="BZ30" i="1"/>
  <c r="W229" i="1"/>
  <c r="AY229" i="1"/>
  <c r="AT11" i="1"/>
  <c r="BR11" i="1"/>
  <c r="CP11" i="1"/>
  <c r="DF19" i="1"/>
  <c r="DJ19" i="1" s="1"/>
  <c r="AX26" i="1"/>
  <c r="DI34" i="1"/>
  <c r="DF45" i="1"/>
  <c r="BR49" i="1"/>
  <c r="BK229" i="1"/>
  <c r="CQ229" i="1"/>
  <c r="AL11" i="1"/>
  <c r="AX11" i="1"/>
  <c r="BJ11" i="1"/>
  <c r="BV11" i="1"/>
  <c r="CH11" i="1"/>
  <c r="CT11" i="1"/>
  <c r="AH11" i="1"/>
  <c r="AV11" i="1"/>
  <c r="BH11" i="1"/>
  <c r="BT11" i="1"/>
  <c r="CF11" i="1"/>
  <c r="CR11" i="1"/>
  <c r="DD11" i="1"/>
  <c r="DD229" i="1" s="1"/>
  <c r="P24" i="1"/>
  <c r="T26" i="1"/>
  <c r="BL30" i="1"/>
  <c r="DI36" i="1"/>
  <c r="DI40" i="1"/>
  <c r="DI43" i="1"/>
  <c r="P49" i="1"/>
  <c r="AH49" i="1"/>
  <c r="AV49" i="1"/>
  <c r="BH49" i="1"/>
  <c r="BT49" i="1"/>
  <c r="CF49" i="1"/>
  <c r="CR49" i="1"/>
  <c r="CZ62" i="1"/>
  <c r="T62" i="1"/>
  <c r="AN62" i="1"/>
  <c r="AZ62" i="1"/>
  <c r="BL62" i="1"/>
  <c r="BX62" i="1"/>
  <c r="CJ62" i="1"/>
  <c r="CV62" i="1"/>
  <c r="T65" i="1"/>
  <c r="DF67" i="1"/>
  <c r="DJ67" i="1" s="1"/>
  <c r="AL65" i="1"/>
  <c r="AX65" i="1"/>
  <c r="BJ65" i="1"/>
  <c r="X69" i="1"/>
  <c r="AR74" i="1"/>
  <c r="CB74" i="1"/>
  <c r="DF77" i="1"/>
  <c r="DJ77" i="1" s="1"/>
  <c r="BJ79" i="1"/>
  <c r="CT79" i="1"/>
  <c r="AJ79" i="1"/>
  <c r="DF86" i="1"/>
  <c r="DJ86" i="1" s="1"/>
  <c r="AD79" i="1"/>
  <c r="DF89" i="1"/>
  <c r="DJ89" i="1" s="1"/>
  <c r="DF124" i="1"/>
  <c r="DJ124" i="1" s="1"/>
  <c r="DF78" i="1"/>
  <c r="DJ78" i="1" s="1"/>
  <c r="DF81" i="1"/>
  <c r="DJ81" i="1" s="1"/>
  <c r="DJ83" i="1"/>
  <c r="DF85" i="1"/>
  <c r="DJ85" i="1" s="1"/>
  <c r="DI88" i="1"/>
  <c r="DF92" i="1"/>
  <c r="DJ92" i="1" s="1"/>
  <c r="DF95" i="1"/>
  <c r="DJ95" i="1" s="1"/>
  <c r="DI97" i="1"/>
  <c r="DF107" i="1"/>
  <c r="DJ107" i="1" s="1"/>
  <c r="DF109" i="1"/>
  <c r="DJ109" i="1" s="1"/>
  <c r="DF120" i="1"/>
  <c r="DJ120" i="1" s="1"/>
  <c r="DI120" i="1"/>
  <c r="DF127" i="1"/>
  <c r="DJ127" i="1" s="1"/>
  <c r="DF128" i="1"/>
  <c r="DJ128" i="1" s="1"/>
  <c r="AL131" i="1"/>
  <c r="AX131" i="1"/>
  <c r="BJ131" i="1"/>
  <c r="BV131" i="1"/>
  <c r="CH131" i="1"/>
  <c r="CT131" i="1"/>
  <c r="BF131" i="1"/>
  <c r="CP131" i="1"/>
  <c r="DI137" i="1"/>
  <c r="X138" i="1"/>
  <c r="AP138" i="1"/>
  <c r="BB138" i="1"/>
  <c r="BN138" i="1"/>
  <c r="BZ138" i="1"/>
  <c r="CL138" i="1"/>
  <c r="CZ138" i="1"/>
  <c r="DF147" i="1"/>
  <c r="DJ147" i="1" s="1"/>
  <c r="DF154" i="1"/>
  <c r="DJ154" i="1" s="1"/>
  <c r="AT152" i="1"/>
  <c r="BR152" i="1"/>
  <c r="CD152" i="1"/>
  <c r="DI157" i="1"/>
  <c r="DF159" i="1"/>
  <c r="DF158" i="1" s="1"/>
  <c r="DJ158" i="1" s="1"/>
  <c r="DI163" i="1"/>
  <c r="P167" i="1"/>
  <c r="AV167" i="1"/>
  <c r="CF167" i="1"/>
  <c r="X167" i="1"/>
  <c r="DI169" i="1"/>
  <c r="DF171" i="1"/>
  <c r="DJ171" i="1" s="1"/>
  <c r="R174" i="1"/>
  <c r="AL174" i="1"/>
  <c r="BV174" i="1"/>
  <c r="T145" i="1"/>
  <c r="AP145" i="1"/>
  <c r="BB145" i="1"/>
  <c r="BN145" i="1"/>
  <c r="BZ145" i="1"/>
  <c r="CL145" i="1"/>
  <c r="CZ145" i="1"/>
  <c r="DI170" i="1"/>
  <c r="DE131" i="1"/>
  <c r="DI131" i="1" s="1"/>
  <c r="DF134" i="1"/>
  <c r="DJ134" i="1" s="1"/>
  <c r="DI141" i="1"/>
  <c r="DF143" i="1"/>
  <c r="DJ143" i="1" s="1"/>
  <c r="DF146" i="1"/>
  <c r="DF151" i="1"/>
  <c r="DF150" i="1" s="1"/>
  <c r="DJ150" i="1" s="1"/>
  <c r="DF157" i="1"/>
  <c r="DJ157" i="1" s="1"/>
  <c r="AR131" i="1"/>
  <c r="BD131" i="1"/>
  <c r="CB131" i="1"/>
  <c r="CN131" i="1"/>
  <c r="DI136" i="1"/>
  <c r="DF139" i="1"/>
  <c r="DF138" i="1" s="1"/>
  <c r="DJ138" i="1" s="1"/>
  <c r="AV138" i="1"/>
  <c r="BH138" i="1"/>
  <c r="BT138" i="1"/>
  <c r="CF138" i="1"/>
  <c r="CR138" i="1"/>
  <c r="DF141" i="1"/>
  <c r="DJ141" i="1" s="1"/>
  <c r="DF111" i="1"/>
  <c r="DJ111" i="1" s="1"/>
  <c r="DF121" i="1"/>
  <c r="DJ121" i="1" s="1"/>
  <c r="DF122" i="1"/>
  <c r="DJ122" i="1" s="1"/>
  <c r="DF123" i="1"/>
  <c r="DJ123" i="1" s="1"/>
  <c r="V131" i="1"/>
  <c r="CZ131" i="1"/>
  <c r="DF136" i="1"/>
  <c r="DJ136" i="1" s="1"/>
  <c r="DI139" i="1"/>
  <c r="DF142" i="1"/>
  <c r="DJ142" i="1" s="1"/>
  <c r="DF144" i="1"/>
  <c r="DJ144" i="1" s="1"/>
  <c r="T152" i="1"/>
  <c r="CZ152" i="1"/>
  <c r="AL162" i="1"/>
  <c r="AX162" i="1"/>
  <c r="BJ162" i="1"/>
  <c r="BV162" i="1"/>
  <c r="CH162" i="1"/>
  <c r="CT162" i="1"/>
  <c r="BT162" i="1"/>
  <c r="T69" i="1"/>
  <c r="Z69" i="1"/>
  <c r="DF75" i="1"/>
  <c r="DJ75" i="1" s="1"/>
  <c r="AV74" i="1"/>
  <c r="BH74" i="1"/>
  <c r="BT74" i="1"/>
  <c r="CF74" i="1"/>
  <c r="CR74" i="1"/>
  <c r="DI78" i="1"/>
  <c r="DI81" i="1"/>
  <c r="DF100" i="1"/>
  <c r="DJ100" i="1" s="1"/>
  <c r="DI102" i="1"/>
  <c r="DI104" i="1"/>
  <c r="DI113" i="1"/>
  <c r="P131" i="1"/>
  <c r="AV131" i="1"/>
  <c r="BH131" i="1"/>
  <c r="BT131" i="1"/>
  <c r="CF131" i="1"/>
  <c r="CR131" i="1"/>
  <c r="T131" i="1"/>
  <c r="AN131" i="1"/>
  <c r="BX131" i="1"/>
  <c r="DF140" i="1"/>
  <c r="DJ140" i="1" s="1"/>
  <c r="V145" i="1"/>
  <c r="AL145" i="1"/>
  <c r="AX145" i="1"/>
  <c r="BJ145" i="1"/>
  <c r="BV145" i="1"/>
  <c r="CH145" i="1"/>
  <c r="CT145" i="1"/>
  <c r="R150" i="1"/>
  <c r="V152" i="1"/>
  <c r="BD152" i="1"/>
  <c r="CN152" i="1"/>
  <c r="DE162" i="1"/>
  <c r="DI162" i="1" s="1"/>
  <c r="DF166" i="1"/>
  <c r="DJ166" i="1" s="1"/>
  <c r="Z167" i="1"/>
  <c r="BF167" i="1"/>
  <c r="CP167" i="1"/>
  <c r="DF172" i="1"/>
  <c r="DJ172" i="1" s="1"/>
  <c r="BH174" i="1"/>
  <c r="CR174" i="1"/>
  <c r="T162" i="1"/>
  <c r="AN162" i="1"/>
  <c r="AZ162" i="1"/>
  <c r="BL162" i="1"/>
  <c r="BX162" i="1"/>
  <c r="CJ162" i="1"/>
  <c r="CV162" i="1"/>
  <c r="AR167" i="1"/>
  <c r="BD167" i="1"/>
  <c r="BP167" i="1"/>
  <c r="CB167" i="1"/>
  <c r="CN167" i="1"/>
  <c r="DF170" i="1"/>
  <c r="DJ170" i="1" s="1"/>
  <c r="DI172" i="1"/>
  <c r="DI175" i="1"/>
  <c r="V174" i="1"/>
  <c r="DI177" i="1"/>
  <c r="R181" i="1"/>
  <c r="AN181" i="1"/>
  <c r="AZ181" i="1"/>
  <c r="BL181" i="1"/>
  <c r="BX181" i="1"/>
  <c r="CJ181" i="1"/>
  <c r="CV181" i="1"/>
  <c r="DI189" i="1"/>
  <c r="T192" i="1"/>
  <c r="AN192" i="1"/>
  <c r="AZ192" i="1"/>
  <c r="BL192" i="1"/>
  <c r="BX192" i="1"/>
  <c r="CJ192" i="1"/>
  <c r="CV192" i="1"/>
  <c r="P192" i="1"/>
  <c r="AF192" i="1"/>
  <c r="AV192" i="1"/>
  <c r="BH192" i="1"/>
  <c r="BT192" i="1"/>
  <c r="CF192" i="1"/>
  <c r="CR192" i="1"/>
  <c r="DI195" i="1"/>
  <c r="Z196" i="1"/>
  <c r="AR196" i="1"/>
  <c r="BD196" i="1"/>
  <c r="BP196" i="1"/>
  <c r="CB196" i="1"/>
  <c r="CN196" i="1"/>
  <c r="DE196" i="1"/>
  <c r="DI196" i="1" s="1"/>
  <c r="DF202" i="1"/>
  <c r="BH201" i="1"/>
  <c r="CR201" i="1"/>
  <c r="P174" i="1"/>
  <c r="AH174" i="1"/>
  <c r="DE181" i="1"/>
  <c r="DI181" i="1" s="1"/>
  <c r="DF184" i="1"/>
  <c r="DJ184" i="1" s="1"/>
  <c r="DF186" i="1"/>
  <c r="DJ186" i="1" s="1"/>
  <c r="DF187" i="1"/>
  <c r="DJ187" i="1" s="1"/>
  <c r="X192" i="1"/>
  <c r="AR192" i="1"/>
  <c r="BD192" i="1"/>
  <c r="BP192" i="1"/>
  <c r="CB192" i="1"/>
  <c r="CN192" i="1"/>
  <c r="DE192" i="1"/>
  <c r="DI192" i="1" s="1"/>
  <c r="P201" i="1"/>
  <c r="R201" i="1"/>
  <c r="DF207" i="1"/>
  <c r="DJ207" i="1" s="1"/>
  <c r="DI207" i="1"/>
  <c r="AP212" i="1"/>
  <c r="BB212" i="1"/>
  <c r="BN212" i="1"/>
  <c r="BZ212" i="1"/>
  <c r="CL212" i="1"/>
  <c r="DF219" i="1"/>
  <c r="DJ219" i="1" s="1"/>
  <c r="DF175" i="1"/>
  <c r="DJ175" i="1" s="1"/>
  <c r="DI176" i="1"/>
  <c r="X181" i="1"/>
  <c r="AT181" i="1"/>
  <c r="BF181" i="1"/>
  <c r="BR181" i="1"/>
  <c r="CD181" i="1"/>
  <c r="CP181" i="1"/>
  <c r="DF188" i="1"/>
  <c r="DJ188" i="1" s="1"/>
  <c r="V192" i="1"/>
  <c r="AL196" i="1"/>
  <c r="AX196" i="1"/>
  <c r="BJ196" i="1"/>
  <c r="BV196" i="1"/>
  <c r="CH196" i="1"/>
  <c r="CT196" i="1"/>
  <c r="V201" i="1"/>
  <c r="AP201" i="1"/>
  <c r="BZ201" i="1"/>
  <c r="CZ201" i="1"/>
  <c r="BL201" i="1"/>
  <c r="CV201" i="1"/>
  <c r="DF204" i="1"/>
  <c r="DJ204" i="1" s="1"/>
  <c r="DF215" i="1"/>
  <c r="DJ215" i="1" s="1"/>
  <c r="DF224" i="1"/>
  <c r="DJ224" i="1" s="1"/>
  <c r="DF226" i="1"/>
  <c r="DJ226" i="1" s="1"/>
  <c r="DF176" i="1"/>
  <c r="DJ176" i="1" s="1"/>
  <c r="DF178" i="1"/>
  <c r="DJ178" i="1" s="1"/>
  <c r="P190" i="1"/>
  <c r="P196" i="1"/>
  <c r="DF198" i="1"/>
  <c r="DJ198" i="1" s="1"/>
  <c r="DF199" i="1"/>
  <c r="DJ199" i="1" s="1"/>
  <c r="DE201" i="1"/>
  <c r="DI201" i="1" s="1"/>
  <c r="DF205" i="1"/>
  <c r="DJ205" i="1" s="1"/>
  <c r="DF208" i="1"/>
  <c r="DJ208" i="1" s="1"/>
  <c r="DF209" i="1"/>
  <c r="DJ209" i="1" s="1"/>
  <c r="DI165" i="1"/>
  <c r="AP167" i="1"/>
  <c r="BB167" i="1"/>
  <c r="BN167" i="1"/>
  <c r="BZ167" i="1"/>
  <c r="CL167" i="1"/>
  <c r="CZ167" i="1"/>
  <c r="AL167" i="1"/>
  <c r="AX167" i="1"/>
  <c r="BJ167" i="1"/>
  <c r="BV167" i="1"/>
  <c r="CH167" i="1"/>
  <c r="CT167" i="1"/>
  <c r="DI180" i="1"/>
  <c r="DI182" i="1"/>
  <c r="AV181" i="1"/>
  <c r="BH181" i="1"/>
  <c r="BT181" i="1"/>
  <c r="CF181" i="1"/>
  <c r="CR181" i="1"/>
  <c r="DI187" i="1"/>
  <c r="DF193" i="1"/>
  <c r="DF192" i="1" s="1"/>
  <c r="DJ192" i="1" s="1"/>
  <c r="DI193" i="1"/>
  <c r="CZ196" i="1"/>
  <c r="AT201" i="1"/>
  <c r="CD201" i="1"/>
  <c r="DF211" i="1"/>
  <c r="DJ211" i="1" s="1"/>
  <c r="AV212" i="1"/>
  <c r="BH212" i="1"/>
  <c r="BT212" i="1"/>
  <c r="CF212" i="1"/>
  <c r="CR212" i="1"/>
  <c r="DF214" i="1"/>
  <c r="DJ214" i="1" s="1"/>
  <c r="AT212" i="1"/>
  <c r="BF212" i="1"/>
  <c r="BR212" i="1"/>
  <c r="CD212" i="1"/>
  <c r="CP212" i="1"/>
  <c r="DI217" i="1"/>
  <c r="DI219" i="1"/>
  <c r="DF222" i="1"/>
  <c r="DJ222" i="1" s="1"/>
  <c r="DI223" i="1"/>
  <c r="DI225" i="1"/>
  <c r="BN11" i="1"/>
  <c r="CE229" i="1"/>
  <c r="DE11" i="1"/>
  <c r="DI12" i="1"/>
  <c r="X11" i="1"/>
  <c r="DF16" i="1"/>
  <c r="DJ16" i="1" s="1"/>
  <c r="DF17" i="1"/>
  <c r="DJ17" i="1" s="1"/>
  <c r="AB229" i="1"/>
  <c r="AO229" i="1"/>
  <c r="BY229" i="1"/>
  <c r="Z11" i="1"/>
  <c r="DF14" i="1"/>
  <c r="DJ14" i="1" s="1"/>
  <c r="DJ31" i="1"/>
  <c r="DJ36" i="1"/>
  <c r="DF35" i="1"/>
  <c r="DJ35" i="1" s="1"/>
  <c r="DJ50" i="1"/>
  <c r="DF23" i="1"/>
  <c r="BZ11" i="1"/>
  <c r="DJ25" i="1"/>
  <c r="DF24" i="1"/>
  <c r="DJ24" i="1" s="1"/>
  <c r="P26" i="1"/>
  <c r="DF27" i="1"/>
  <c r="DJ63" i="1"/>
  <c r="BB11" i="1"/>
  <c r="CZ11" i="1"/>
  <c r="AU229" i="1"/>
  <c r="DJ66" i="1"/>
  <c r="DF65" i="1"/>
  <c r="DJ65" i="1" s="1"/>
  <c r="AP11" i="1"/>
  <c r="CL11" i="1"/>
  <c r="DF12" i="1"/>
  <c r="DJ45" i="1"/>
  <c r="DF44" i="1"/>
  <c r="DJ44" i="1" s="1"/>
  <c r="DJ59" i="1"/>
  <c r="DF29" i="1"/>
  <c r="DJ29" i="1" s="1"/>
  <c r="Z35" i="1"/>
  <c r="S229" i="1"/>
  <c r="AE229" i="1"/>
  <c r="AQ229" i="1"/>
  <c r="BC229" i="1"/>
  <c r="BI229" i="1"/>
  <c r="BU229" i="1"/>
  <c r="CA229" i="1"/>
  <c r="CM229" i="1"/>
  <c r="CY229" i="1"/>
  <c r="AR37" i="1"/>
  <c r="AX37" i="1"/>
  <c r="BJ37" i="1"/>
  <c r="BP37" i="1"/>
  <c r="CB37" i="1"/>
  <c r="CH37" i="1"/>
  <c r="CN37" i="1"/>
  <c r="CT37" i="1"/>
  <c r="AF229" i="1"/>
  <c r="DI31" i="1"/>
  <c r="T41" i="1"/>
  <c r="DI42" i="1"/>
  <c r="DF70" i="1"/>
  <c r="DE72" i="1"/>
  <c r="DI72" i="1" s="1"/>
  <c r="R74" i="1"/>
  <c r="R79" i="1"/>
  <c r="AP79" i="1"/>
  <c r="AV79" i="1"/>
  <c r="BB79" i="1"/>
  <c r="BH79" i="1"/>
  <c r="BN79" i="1"/>
  <c r="BT79" i="1"/>
  <c r="BZ79" i="1"/>
  <c r="CF79" i="1"/>
  <c r="CL79" i="1"/>
  <c r="CR79" i="1"/>
  <c r="CX79" i="1"/>
  <c r="CX229" i="1" s="1"/>
  <c r="DI115" i="1"/>
  <c r="DI119" i="1"/>
  <c r="DJ159" i="1"/>
  <c r="AJ26" i="1"/>
  <c r="P46" i="1"/>
  <c r="P62" i="1"/>
  <c r="DE74" i="1"/>
  <c r="DI74" i="1" s="1"/>
  <c r="DE79" i="1"/>
  <c r="DI79" i="1" s="1"/>
  <c r="DF80" i="1"/>
  <c r="DF97" i="1"/>
  <c r="DJ97" i="1" s="1"/>
  <c r="DF102" i="1"/>
  <c r="DJ102" i="1" s="1"/>
  <c r="DF38" i="1"/>
  <c r="DI66" i="1"/>
  <c r="DJ146" i="1"/>
  <c r="DJ151" i="1"/>
  <c r="X37" i="1"/>
  <c r="R46" i="1"/>
  <c r="DF73" i="1"/>
  <c r="DF88" i="1"/>
  <c r="DJ88" i="1" s="1"/>
  <c r="DF94" i="1"/>
  <c r="DJ94" i="1" s="1"/>
  <c r="DF118" i="1"/>
  <c r="DJ118" i="1" s="1"/>
  <c r="DE22" i="1"/>
  <c r="DI22" i="1" s="1"/>
  <c r="Y229" i="1"/>
  <c r="AK229" i="1"/>
  <c r="AW229" i="1"/>
  <c r="BO229" i="1"/>
  <c r="CG229" i="1"/>
  <c r="CS229" i="1"/>
  <c r="T37" i="1"/>
  <c r="Z37" i="1"/>
  <c r="AL37" i="1"/>
  <c r="BD37" i="1"/>
  <c r="BV37" i="1"/>
  <c r="DI98" i="1"/>
  <c r="DF110" i="1"/>
  <c r="DJ110" i="1" s="1"/>
  <c r="DJ115" i="1"/>
  <c r="DF119" i="1"/>
  <c r="DJ119" i="1" s="1"/>
  <c r="DF130" i="1"/>
  <c r="DJ130" i="1" s="1"/>
  <c r="DF135" i="1"/>
  <c r="DJ135" i="1" s="1"/>
  <c r="DI149" i="1"/>
  <c r="X152" i="1"/>
  <c r="DF155" i="1"/>
  <c r="DJ155" i="1" s="1"/>
  <c r="P162" i="1"/>
  <c r="AH162" i="1"/>
  <c r="AH229" i="1" s="1"/>
  <c r="DF165" i="1"/>
  <c r="DJ165" i="1" s="1"/>
  <c r="DF149" i="1"/>
  <c r="DF132" i="1"/>
  <c r="R131" i="1"/>
  <c r="DF168" i="1"/>
  <c r="T167" i="1"/>
  <c r="DF133" i="1"/>
  <c r="DJ133" i="1" s="1"/>
  <c r="DI151" i="1"/>
  <c r="DF153" i="1"/>
  <c r="R152" i="1"/>
  <c r="R156" i="1"/>
  <c r="DE158" i="1"/>
  <c r="DI158" i="1" s="1"/>
  <c r="DF161" i="1"/>
  <c r="R160" i="1"/>
  <c r="CZ162" i="1"/>
  <c r="AP131" i="1"/>
  <c r="BB131" i="1"/>
  <c r="BN131" i="1"/>
  <c r="BZ131" i="1"/>
  <c r="CL131" i="1"/>
  <c r="R138" i="1"/>
  <c r="AP152" i="1"/>
  <c r="BB152" i="1"/>
  <c r="BN152" i="1"/>
  <c r="BZ152" i="1"/>
  <c r="CL152" i="1"/>
  <c r="DF164" i="1"/>
  <c r="DJ164" i="1" s="1"/>
  <c r="DJ202" i="1"/>
  <c r="DI128" i="1"/>
  <c r="X131" i="1"/>
  <c r="DI138" i="1"/>
  <c r="DI146" i="1"/>
  <c r="DI156" i="1"/>
  <c r="AT162" i="1"/>
  <c r="BF162" i="1"/>
  <c r="BR162" i="1"/>
  <c r="CD162" i="1"/>
  <c r="CP162" i="1"/>
  <c r="DF163" i="1"/>
  <c r="DJ182" i="1"/>
  <c r="DF190" i="1"/>
  <c r="DJ190" i="1" s="1"/>
  <c r="DJ197" i="1"/>
  <c r="DI191" i="1"/>
  <c r="T201" i="1"/>
  <c r="DI202" i="1"/>
  <c r="DE212" i="1"/>
  <c r="DI212" i="1" s="1"/>
  <c r="DI222" i="1"/>
  <c r="DF223" i="1"/>
  <c r="DJ223" i="1" s="1"/>
  <c r="DI228" i="1"/>
  <c r="T181" i="1"/>
  <c r="DF210" i="1"/>
  <c r="DJ210" i="1" s="1"/>
  <c r="DF213" i="1"/>
  <c r="DI197" i="1"/>
  <c r="DI220" i="1"/>
  <c r="DF221" i="1"/>
  <c r="DJ221" i="1" s="1"/>
  <c r="DE174" i="1"/>
  <c r="DI174" i="1" s="1"/>
  <c r="Z201" i="1"/>
  <c r="AL201" i="1"/>
  <c r="AX201" i="1"/>
  <c r="BJ201" i="1"/>
  <c r="BV201" i="1"/>
  <c r="CH201" i="1"/>
  <c r="CT201" i="1"/>
  <c r="DF225" i="1"/>
  <c r="DJ225" i="1" s="1"/>
  <c r="DE167" i="1"/>
  <c r="DI167" i="1" s="1"/>
  <c r="R192" i="1"/>
  <c r="DJ217" i="1"/>
  <c r="DF145" i="1" l="1"/>
  <c r="DJ145" i="1" s="1"/>
  <c r="DF156" i="1"/>
  <c r="DJ156" i="1" s="1"/>
  <c r="AT229" i="1"/>
  <c r="AJ229" i="1"/>
  <c r="CN229" i="1"/>
  <c r="AR229" i="1"/>
  <c r="DF74" i="1"/>
  <c r="DJ74" i="1" s="1"/>
  <c r="DJ139" i="1"/>
  <c r="CP229" i="1"/>
  <c r="DF174" i="1"/>
  <c r="DJ174" i="1" s="1"/>
  <c r="CR229" i="1"/>
  <c r="BH229" i="1"/>
  <c r="V229" i="1"/>
  <c r="DF49" i="1"/>
  <c r="DJ49" i="1" s="1"/>
  <c r="DJ30" i="1"/>
  <c r="DF201" i="1"/>
  <c r="DJ201" i="1" s="1"/>
  <c r="DF196" i="1"/>
  <c r="DJ196" i="1" s="1"/>
  <c r="AD229" i="1"/>
  <c r="AX229" i="1"/>
  <c r="DJ193" i="1"/>
  <c r="DI30" i="1"/>
  <c r="BT229" i="1"/>
  <c r="DF41" i="1"/>
  <c r="DJ41" i="1" s="1"/>
  <c r="CJ229" i="1"/>
  <c r="AZ229" i="1"/>
  <c r="CV229" i="1"/>
  <c r="BF229" i="1"/>
  <c r="BL229" i="1"/>
  <c r="CD229" i="1"/>
  <c r="DF181" i="1"/>
  <c r="DJ181" i="1" s="1"/>
  <c r="DF46" i="1"/>
  <c r="DJ46" i="1" s="1"/>
  <c r="P229" i="1"/>
  <c r="BX229" i="1"/>
  <c r="AN229" i="1"/>
  <c r="R229" i="1"/>
  <c r="CT229" i="1"/>
  <c r="BR229" i="1"/>
  <c r="CF229" i="1"/>
  <c r="AV229" i="1"/>
  <c r="DF62" i="1"/>
  <c r="DJ62" i="1" s="1"/>
  <c r="DF152" i="1"/>
  <c r="DJ152" i="1" s="1"/>
  <c r="DJ153" i="1"/>
  <c r="CZ229" i="1"/>
  <c r="DJ23" i="1"/>
  <c r="DF22" i="1"/>
  <c r="DJ22" i="1" s="1"/>
  <c r="BV229" i="1"/>
  <c r="DF37" i="1"/>
  <c r="DJ37" i="1" s="1"/>
  <c r="DJ38" i="1"/>
  <c r="DJ80" i="1"/>
  <c r="DF79" i="1"/>
  <c r="DJ79" i="1" s="1"/>
  <c r="CB229" i="1"/>
  <c r="BB229" i="1"/>
  <c r="BJ229" i="1"/>
  <c r="DE229" i="1"/>
  <c r="DI11" i="1"/>
  <c r="DJ161" i="1"/>
  <c r="DF160" i="1"/>
  <c r="DJ160" i="1" s="1"/>
  <c r="DJ149" i="1"/>
  <c r="DF148" i="1"/>
  <c r="DJ148" i="1" s="1"/>
  <c r="BP229" i="1"/>
  <c r="DJ163" i="1"/>
  <c r="DF162" i="1"/>
  <c r="DJ162" i="1" s="1"/>
  <c r="AL229" i="1"/>
  <c r="X229" i="1"/>
  <c r="DJ168" i="1"/>
  <c r="DF167" i="1"/>
  <c r="DJ167" i="1" s="1"/>
  <c r="DJ132" i="1"/>
  <c r="DF131" i="1"/>
  <c r="DJ131" i="1" s="1"/>
  <c r="DJ73" i="1"/>
  <c r="DF72" i="1"/>
  <c r="DJ72" i="1" s="1"/>
  <c r="DJ70" i="1"/>
  <c r="DF69" i="1"/>
  <c r="DJ69" i="1" s="1"/>
  <c r="DF11" i="1"/>
  <c r="DJ12" i="1"/>
  <c r="CL229" i="1"/>
  <c r="BN229" i="1"/>
  <c r="AP229" i="1"/>
  <c r="BD229" i="1"/>
  <c r="DJ27" i="1"/>
  <c r="DF26" i="1"/>
  <c r="DJ26" i="1" s="1"/>
  <c r="BZ229" i="1"/>
  <c r="CH229" i="1"/>
  <c r="Z229" i="1"/>
  <c r="T229" i="1"/>
  <c r="DJ213" i="1"/>
  <c r="DF212" i="1"/>
  <c r="DJ212" i="1" s="1"/>
  <c r="DI229" i="1" l="1"/>
  <c r="DF229" i="1"/>
  <c r="DJ11" i="1"/>
  <c r="DJ229" i="1" l="1"/>
</calcChain>
</file>

<file path=xl/sharedStrings.xml><?xml version="1.0" encoding="utf-8"?>
<sst xmlns="http://schemas.openxmlformats.org/spreadsheetml/2006/main" count="700" uniqueCount="556">
  <si>
    <t>Код профиля</t>
  </si>
  <si>
    <t>№</t>
  </si>
  <si>
    <t>Код КСГ 2022</t>
  </si>
  <si>
    <t>КПГ / КСГ</t>
  </si>
  <si>
    <t>базовая ставка с 01.01.2022</t>
  </si>
  <si>
    <t>коэффициент относительной затратоемкости с 01.01.2022</t>
  </si>
  <si>
    <t>Дзп 
(доля заработной платы) с 01.01.2022</t>
  </si>
  <si>
    <t>коэффициент специфики с 01.01.2022</t>
  </si>
  <si>
    <t>коэффициент специфики с 01.05.2022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</si>
  <si>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</si>
  <si>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</si>
  <si>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</si>
  <si>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им. А.К. Пиотровича МЗ ХК</t>
  </si>
  <si>
    <t>КГБУЗ "Краевой клинический центр онкологии" МЗ ХК</t>
  </si>
  <si>
    <t>КГБУЗ «Перинатальный центр» им.проф. Г.С.Постола МЗ ХК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</si>
  <si>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</si>
  <si>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</si>
  <si>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г.Хабаровск</t>
  </si>
  <si>
    <t>КГБУЗ "Городская клиническая больница" им. Д.Н. Матвеева МЗХК</t>
  </si>
  <si>
    <t>КГБУЗ "Городская клиническая больница" имени профессора А.М. Войно-Ясенецкого МЗ ХК</t>
  </si>
  <si>
    <t>КГБУЗ  "Онкологический диспансер" МЗ</t>
  </si>
  <si>
    <t>ЧУЗ "Клиническая больница "РЖД-Медицина" г. Комсомольск</t>
  </si>
  <si>
    <t>Хабаровский филиал ДНЦ ФПД-НИИОМиД</t>
  </si>
  <si>
    <t>КГБУЗ "Городская клиническая больница" имени профессора Г.Л. Александровича МЗ ХК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</si>
  <si>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</si>
  <si>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</si>
  <si>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</si>
  <si>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</si>
  <si>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</si>
  <si>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</si>
  <si>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</si>
  <si>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</si>
  <si>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</si>
  <si>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</si>
  <si>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</si>
  <si>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больница" имени М.И. Шевчук МЗ ХК</t>
  </si>
  <si>
    <t>КГБУЗ  "Городская больница N 3"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</si>
  <si>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</si>
  <si>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</si>
  <si>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</si>
  <si>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</si>
  <si>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</si>
  <si>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</si>
  <si>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</si>
  <si>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</si>
  <si>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</si>
  <si>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</si>
  <si>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</si>
  <si>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</si>
  <si>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</si>
  <si>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</si>
  <si>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</si>
  <si>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</si>
  <si>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ООО "Альтернатива" г.Комсомольск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</si>
  <si>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</si>
  <si>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ООО "ГрандСтрой"</t>
  </si>
  <si>
    <t>ООО "Центр ЭКО" Хабаровск</t>
  </si>
  <si>
    <t>ИТОГО 2022 СДП</t>
  </si>
  <si>
    <t>ИТОГО 2022 ДС</t>
  </si>
  <si>
    <t>ИТОГО 2022 СДП+ДС</t>
  </si>
  <si>
    <t>с 01.01.2022</t>
  </si>
  <si>
    <t>0352001</t>
  </si>
  <si>
    <t>0310001</t>
  </si>
  <si>
    <t>0252001</t>
  </si>
  <si>
    <t>0351001</t>
  </si>
  <si>
    <t>0252002</t>
  </si>
  <si>
    <t>0351002</t>
  </si>
  <si>
    <t>0353001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</si>
  <si>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</si>
  <si>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</si>
  <si>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</si>
  <si>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</si>
  <si>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</si>
  <si>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</si>
  <si>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</si>
  <si>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</si>
  <si>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</si>
  <si>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</si>
  <si>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</si>
  <si>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</si>
  <si>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</si>
  <si>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</si>
  <si>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</si>
  <si>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</si>
  <si>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</si>
  <si>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</si>
  <si>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</si>
  <si>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</si>
  <si>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</si>
  <si>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</si>
  <si>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</si>
  <si>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</si>
  <si>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</si>
  <si>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</si>
  <si>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</si>
  <si>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</si>
  <si>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</si>
  <si>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</si>
  <si>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</si>
  <si>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</si>
  <si>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</si>
  <si>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</si>
  <si>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</si>
  <si>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</si>
  <si>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0352005</t>
  </si>
  <si>
    <t>1 районная группа</t>
  </si>
  <si>
    <t>2 районная группа</t>
  </si>
  <si>
    <t>3 районная группа</t>
  </si>
  <si>
    <t>4 районная группа</t>
  </si>
  <si>
    <t>СОГАЗ-МЕД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</si>
  <si>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</si>
  <si>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</si>
  <si>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</si>
  <si>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</si>
  <si>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</si>
  <si>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</si>
  <si>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</si>
  <si>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</si>
  <si>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</si>
  <si>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</si>
  <si>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</si>
  <si>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</si>
  <si>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</si>
  <si>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</si>
  <si>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</si>
  <si>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</si>
  <si>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</si>
  <si>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</si>
  <si>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</si>
  <si>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</si>
  <si>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</si>
  <si>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</si>
  <si>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</si>
  <si>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</si>
  <si>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</si>
  <si>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</si>
  <si>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</si>
  <si>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</si>
  <si>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</si>
  <si>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</si>
  <si>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</si>
  <si>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</si>
  <si>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</si>
  <si>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</si>
  <si>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</si>
  <si>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</si>
  <si>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</si>
  <si>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</si>
  <si>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</si>
  <si>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</si>
  <si>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</si>
  <si>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</si>
  <si>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</si>
  <si>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</si>
  <si>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</si>
  <si>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</si>
  <si>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</si>
  <si>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</si>
  <si>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</si>
  <si>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</si>
  <si>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</si>
  <si>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</si>
  <si>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</si>
  <si>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</si>
  <si>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</si>
  <si>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</si>
  <si>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</si>
  <si>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</si>
  <si>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</si>
  <si>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</si>
  <si>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</si>
  <si>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</si>
  <si>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</si>
  <si>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</si>
  <si>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</si>
  <si>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</si>
  <si>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</si>
  <si>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</si>
  <si>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</si>
  <si>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</si>
  <si>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</si>
  <si>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</si>
  <si>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</si>
  <si>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</si>
  <si>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</si>
  <si>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</si>
  <si>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</si>
  <si>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</si>
  <si>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</si>
  <si>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</si>
  <si>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</si>
  <si>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</si>
  <si>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</si>
  <si>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</si>
  <si>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</si>
  <si>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</si>
  <si>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</si>
  <si>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</si>
  <si>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</si>
  <si>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</si>
  <si>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</si>
  <si>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</si>
  <si>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</si>
  <si>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</si>
  <si>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</si>
  <si>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</si>
  <si>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</si>
  <si>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</si>
  <si>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</si>
  <si>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</si>
  <si>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</si>
  <si>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</si>
  <si>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</si>
  <si>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</si>
  <si>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</si>
  <si>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</si>
  <si>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</si>
  <si>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</si>
  <si>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</si>
  <si>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</si>
  <si>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</si>
  <si>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</si>
  <si>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</si>
  <si>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</si>
  <si>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</si>
  <si>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</si>
  <si>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</si>
  <si>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</si>
  <si>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</si>
  <si>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</si>
  <si>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</si>
  <si>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</si>
  <si>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</si>
  <si>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</si>
  <si>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</si>
  <si>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</si>
  <si>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</si>
  <si>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</si>
  <si>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</si>
  <si>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</si>
  <si>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</si>
  <si>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</si>
  <si>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</si>
  <si>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</si>
  <si>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</si>
  <si>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</si>
  <si>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</si>
  <si>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</si>
  <si>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</si>
  <si>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</si>
  <si>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</si>
  <si>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</si>
  <si>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</si>
  <si>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</si>
  <si>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</si>
  <si>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</si>
  <si>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</si>
  <si>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</si>
  <si>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</si>
  <si>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</si>
  <si>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</t>
  </si>
  <si>
    <t>ds19.033</t>
  </si>
  <si>
    <t>Госпитализация в диагностических целях с проведением биопсии и последующим проведением молекулярно-генетического и (или) иммуногистохимического исследования</t>
  </si>
  <si>
    <t>ds19.080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</si>
  <si>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</si>
  <si>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ds19.081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</si>
  <si>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</si>
  <si>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ds19.082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</si>
  <si>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</si>
  <si>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ds19.083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</si>
  <si>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</si>
  <si>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ds19.084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</si>
  <si>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</si>
  <si>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ds19.085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</si>
  <si>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</si>
  <si>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ds19.086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</si>
  <si>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</si>
  <si>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ds19.087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</si>
  <si>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</si>
  <si>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ds19.088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</si>
  <si>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</si>
  <si>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ds19.089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</si>
  <si>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</si>
  <si>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ds19.090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</si>
  <si>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</si>
  <si>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ds19.091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</si>
  <si>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</si>
  <si>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ds19.092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</si>
  <si>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</si>
  <si>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ds19.093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</si>
  <si>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</si>
  <si>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ds19.094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</si>
  <si>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</si>
  <si>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ds19.095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</si>
  <si>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</si>
  <si>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ds19.096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</si>
  <si>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</si>
  <si>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</si>
  <si>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</si>
  <si>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</si>
  <si>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</si>
  <si>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</si>
  <si>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</si>
  <si>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</si>
  <si>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</si>
  <si>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</si>
  <si>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</si>
  <si>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</si>
  <si>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</si>
  <si>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</si>
  <si>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</si>
  <si>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</si>
  <si>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</si>
  <si>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</si>
  <si>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</si>
  <si>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</si>
  <si>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</si>
  <si>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</si>
  <si>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</si>
  <si>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</si>
  <si>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</si>
  <si>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</si>
  <si>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</si>
  <si>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</si>
  <si>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</si>
  <si>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</si>
  <si>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</si>
  <si>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</si>
  <si>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</si>
  <si>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</si>
  <si>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</si>
  <si>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</si>
  <si>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</si>
  <si>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</si>
  <si>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</si>
  <si>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</si>
  <si>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</si>
  <si>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</si>
  <si>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</si>
  <si>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</si>
  <si>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</si>
  <si>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</si>
  <si>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</si>
  <si>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</si>
  <si>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</si>
  <si>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</si>
  <si>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</si>
  <si>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</si>
  <si>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</si>
  <si>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</si>
  <si>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</si>
  <si>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</si>
  <si>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</si>
  <si>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</si>
  <si>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</si>
  <si>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</si>
  <si>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</si>
  <si>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</si>
  <si>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</si>
  <si>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</si>
  <si>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</si>
  <si>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</si>
  <si>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</si>
  <si>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</si>
  <si>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</si>
  <si>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</si>
  <si>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</si>
  <si>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</si>
  <si>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</si>
  <si>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</si>
  <si>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</si>
  <si>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</si>
  <si>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</si>
  <si>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</si>
  <si>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</si>
  <si>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</si>
  <si>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</si>
  <si>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</si>
  <si>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</si>
  <si>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</si>
  <si>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</si>
  <si>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</si>
  <si>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</si>
  <si>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</si>
  <si>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</si>
  <si>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</si>
  <si>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</si>
  <si>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</si>
  <si>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</si>
  <si>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</si>
  <si>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</si>
  <si>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</si>
  <si>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</si>
  <si>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</si>
  <si>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</si>
  <si>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</si>
  <si>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</si>
  <si>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</si>
  <si>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</si>
  <si>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</si>
  <si>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</si>
  <si>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</si>
  <si>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</si>
  <si>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</si>
  <si>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</si>
  <si>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</si>
  <si>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</si>
  <si>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</si>
  <si>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</si>
  <si>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</si>
  <si>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</si>
  <si>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</si>
  <si>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</si>
  <si>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</si>
  <si>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</si>
  <si>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</si>
  <si>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</si>
  <si>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</si>
  <si>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</si>
  <si>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</si>
  <si>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</si>
  <si>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</si>
  <si>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</si>
  <si>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</si>
  <si>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</si>
  <si>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</si>
  <si>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</si>
  <si>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</si>
  <si>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</si>
  <si>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</si>
  <si>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</si>
  <si>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</si>
  <si>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</si>
  <si>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</si>
  <si>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</si>
  <si>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</si>
  <si>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</si>
  <si>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</si>
  <si>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</si>
  <si>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</si>
  <si>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</si>
  <si>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</si>
  <si>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</si>
  <si>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</si>
  <si>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</si>
  <si>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</si>
  <si>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</si>
  <si>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</si>
  <si>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</si>
  <si>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</si>
  <si>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</si>
  <si>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</si>
  <si>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</si>
  <si>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</si>
  <si>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</si>
  <si>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</si>
  <si>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</si>
  <si>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</si>
  <si>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</si>
  <si>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</si>
  <si>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</si>
  <si>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</si>
  <si>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</si>
  <si>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</si>
  <si>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</si>
  <si>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</si>
  <si>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</si>
  <si>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</si>
  <si>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</si>
  <si>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</si>
  <si>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</si>
  <si>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</si>
  <si>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</si>
  <si>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</si>
  <si>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</si>
  <si>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</si>
  <si>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</si>
  <si>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</si>
  <si>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</si>
  <si>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</si>
  <si>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</si>
  <si>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</si>
  <si>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</si>
  <si>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</si>
  <si>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</si>
  <si>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</si>
  <si>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</si>
  <si>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</si>
  <si>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</si>
  <si>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</si>
  <si>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</si>
  <si>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</si>
  <si>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</si>
  <si>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</si>
  <si>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</si>
  <si>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</si>
  <si>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</si>
  <si>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</si>
  <si>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</si>
  <si>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</si>
  <si>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</si>
  <si>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</si>
  <si>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</si>
  <si>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</si>
  <si>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</si>
  <si>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</si>
  <si>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</si>
  <si>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</si>
  <si>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</si>
  <si>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ds36.007</t>
  </si>
  <si>
    <t>Проведение иммунизации против респираторно-синцитиальной вирусной инфекции</t>
  </si>
  <si>
    <t>ds36.008</t>
  </si>
  <si>
    <t>Лечение с применением генно-инженерных биологических препаратов и селективных иммунодепрессантов (уровень 1)</t>
  </si>
  <si>
    <t>ds36.009</t>
  </si>
  <si>
    <t>Лечение с применением генно-инженерных биологических препаратов и селективных иммунодепрессантов (уровень 2)</t>
  </si>
  <si>
    <t>ds36.010</t>
  </si>
  <si>
    <t>Лечение с применением генно-инженерных биологических препаратов и селективных иммунодепрессантов (уровень 3)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</si>
  <si>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</si>
  <si>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</si>
  <si>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</si>
  <si>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</si>
  <si>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</si>
  <si>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</si>
  <si>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</si>
  <si>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</si>
  <si>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</si>
  <si>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</si>
  <si>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</si>
  <si>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</si>
  <si>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</si>
  <si>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</si>
  <si>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</si>
  <si>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</si>
  <si>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</si>
  <si>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заболеванияx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</si>
  <si>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</si>
  <si>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</si>
  <si>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</si>
  <si>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</si>
  <si>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</si>
  <si>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</si>
  <si>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</si>
  <si>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</si>
  <si>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</si>
  <si>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</si>
  <si>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</si>
  <si>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</si>
  <si>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</si>
  <si>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</si>
  <si>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</si>
  <si>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</si>
  <si>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27.06.2022 №6</t>
  </si>
  <si>
    <t>ИТОГО</t>
  </si>
  <si>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2022 год </t>
  </si>
  <si>
    <t>Приложение №4</t>
  </si>
  <si>
    <t>к Решению Комиссии   по разработке ТП ОМС от 27.06.2022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</si>
</sst>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\ _₽_-;\-* #,##0.00\ _₽_-;_-* &quot;-&quot;\ _₽_-;_-@_-"/>
    <numFmt numFmtId="165" formatCode="#,##0.0"/>
    <numFmt numFmtId="166" formatCode="_-* #,##0_р_._-;\-* #,##0_р_._-;_-* &quot;-&quot;_р_._-;_-@_-"/>
    <numFmt numFmtId="167" formatCode="0.000"/>
    <numFmt numFmtId="168" formatCode="#,##0.00_ ;\-#,##0.00\ "/>
    <numFmt numFmtId="169" formatCode="0.0"/>
    <numFmt numFmtId="170" formatCode="0.0%"/>
    <numFmt numFmtId="171" formatCode="_-* #,##0.00_р_._-;\-* #,##0.00_р_._-;_-* &quot;-&quot;_р_._-;_-@_-"/>
    <numFmt numFmtId="172" formatCode="0;[Red]0"/>
    <numFmt numFmtId="173" formatCode="_-* #,##0.00_р_._-;\-* #,##0.00_р_._-;_-* &quot;-&quot;??_р_._-;_-@_-"/>
  </numFmts>
  <fonts count="5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1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 Cyr"/>
      <charset val="204"/>
    </font>
    <font>
      <sz val="11"/>
      <color rgb="FFC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EEDD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6CD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D1D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DBDF5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9">
    <xf numFmtId="0" fontId="0" fillId="0" borderId="0"/>
    <xf numFmtId="0" fontId="3" fillId="0" borderId="0"/>
    <xf numFmtId="0" fontId="3" fillId="0" borderId="0"/>
    <xf numFmtId="0" fontId="38" fillId="0" borderId="0"/>
    <xf numFmtId="0" fontId="50" fillId="0" borderId="0"/>
    <xf numFmtId="0" fontId="3" fillId="0" borderId="0"/>
    <xf numFmtId="0" fontId="51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3" fillId="0" borderId="0"/>
    <xf numFmtId="0" fontId="51" fillId="0" borderId="0"/>
    <xf numFmtId="0" fontId="53" fillId="0" borderId="0"/>
    <xf numFmtId="0" fontId="4" fillId="0" borderId="0" applyFill="0" applyBorder="0" applyProtection="0">
      <alignment wrapText="1"/>
      <protection locked="0"/>
    </xf>
    <xf numFmtId="9" fontId="38" fillId="0" borderId="0" applyFont="0" applyFill="0" applyBorder="0" applyAlignment="0" applyProtection="0"/>
    <xf numFmtId="9" fontId="51" fillId="0" borderId="0" quotePrefix="1" applyFont="0" applyFill="0" applyBorder="0" applyAlignment="0">
      <protection locked="0"/>
    </xf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52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51" fillId="0" borderId="0" quotePrefix="1" applyFont="0" applyFill="0" applyBorder="0" applyAlignment="0">
      <protection locked="0"/>
    </xf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</cellStyleXfs>
  <cellXfs count="295">
    <xf numFmtId="0" fontId="0" fillId="0" borderId="0" xfId="0"/>
    <xf numFmtId="0" fontId="0" fillId="0" borderId="0" xfId="0" applyFill="1"/>
    <xf numFmtId="41" fontId="6" fillId="0" borderId="0" xfId="0" applyNumberFormat="1" applyFont="1" applyBorder="1" applyAlignment="1">
      <alignment vertical="center" wrapText="1"/>
    </xf>
    <xf numFmtId="41" fontId="5" fillId="0" borderId="0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shrinkToFit="1"/>
    </xf>
    <xf numFmtId="41" fontId="7" fillId="0" borderId="0" xfId="0" applyNumberFormat="1" applyFont="1" applyBorder="1" applyAlignment="1">
      <alignment vertical="center" wrapText="1"/>
    </xf>
    <xf numFmtId="0" fontId="0" fillId="0" borderId="1" xfId="0" applyBorder="1"/>
    <xf numFmtId="0" fontId="0" fillId="0" borderId="1" xfId="0" applyFill="1" applyBorder="1"/>
    <xf numFmtId="0" fontId="8" fillId="0" borderId="1" xfId="0" applyFont="1" applyBorder="1" applyAlignment="1">
      <alignment vertical="distributed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0" fillId="0" borderId="0" xfId="0" applyBorder="1"/>
    <xf numFmtId="0" fontId="1" fillId="0" borderId="0" xfId="0" applyFont="1" applyFill="1"/>
    <xf numFmtId="49" fontId="16" fillId="0" borderId="6" xfId="2" applyNumberFormat="1" applyFont="1" applyFill="1" applyBorder="1" applyAlignment="1">
      <alignment horizontal="center" vertical="center" wrapText="1"/>
    </xf>
    <xf numFmtId="0" fontId="1" fillId="5" borderId="0" xfId="0" applyFont="1" applyFill="1"/>
    <xf numFmtId="0" fontId="7" fillId="5" borderId="0" xfId="0" applyFont="1" applyFill="1"/>
    <xf numFmtId="1" fontId="19" fillId="0" borderId="2" xfId="1" applyNumberFormat="1" applyFont="1" applyFill="1" applyBorder="1" applyAlignment="1">
      <alignment horizontal="center" vertical="center" wrapText="1"/>
    </xf>
    <xf numFmtId="1" fontId="20" fillId="0" borderId="2" xfId="1" applyNumberFormat="1" applyFont="1" applyFill="1" applyBorder="1" applyAlignment="1">
      <alignment horizontal="center" vertical="center" wrapText="1"/>
    </xf>
    <xf numFmtId="1" fontId="21" fillId="0" borderId="2" xfId="1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Fill="1" applyBorder="1"/>
    <xf numFmtId="0" fontId="22" fillId="0" borderId="2" xfId="2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165" fontId="23" fillId="0" borderId="2" xfId="1" applyNumberFormat="1" applyFont="1" applyFill="1" applyBorder="1" applyAlignment="1">
      <alignment horizontal="center" vertical="center" wrapText="1"/>
    </xf>
    <xf numFmtId="165" fontId="23" fillId="0" borderId="12" xfId="1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167" fontId="24" fillId="0" borderId="7" xfId="2" applyNumberFormat="1" applyFont="1" applyFill="1" applyBorder="1" applyAlignment="1">
      <alignment horizontal="center" vertical="center" wrapText="1"/>
    </xf>
    <xf numFmtId="167" fontId="25" fillId="0" borderId="7" xfId="2" applyNumberFormat="1" applyFont="1" applyFill="1" applyBorder="1" applyAlignment="1">
      <alignment horizontal="center" vertical="center" wrapText="1"/>
    </xf>
    <xf numFmtId="167" fontId="24" fillId="0" borderId="2" xfId="2" applyNumberFormat="1" applyFont="1" applyFill="1" applyBorder="1" applyAlignment="1">
      <alignment horizontal="center" vertical="center" wrapText="1"/>
    </xf>
    <xf numFmtId="167" fontId="24" fillId="0" borderId="5" xfId="2" applyNumberFormat="1" applyFont="1" applyFill="1" applyBorder="1" applyAlignment="1">
      <alignment horizontal="center" vertical="center" wrapText="1"/>
    </xf>
    <xf numFmtId="1" fontId="24" fillId="0" borderId="7" xfId="2" applyNumberFormat="1" applyFont="1" applyFill="1" applyBorder="1" applyAlignment="1">
      <alignment horizontal="center" vertical="center" wrapText="1"/>
    </xf>
    <xf numFmtId="167" fontId="25" fillId="0" borderId="2" xfId="2" applyNumberFormat="1" applyFont="1" applyFill="1" applyBorder="1" applyAlignment="1">
      <alignment horizontal="center" vertical="center" wrapText="1"/>
    </xf>
    <xf numFmtId="167" fontId="26" fillId="0" borderId="7" xfId="2" applyNumberFormat="1" applyFont="1" applyFill="1" applyBorder="1" applyAlignment="1">
      <alignment horizontal="center" vertical="center" wrapText="1"/>
    </xf>
    <xf numFmtId="167" fontId="26" fillId="0" borderId="2" xfId="2" applyNumberFormat="1" applyFont="1" applyFill="1" applyBorder="1" applyAlignment="1">
      <alignment horizontal="center" vertical="center" wrapText="1"/>
    </xf>
    <xf numFmtId="0" fontId="0" fillId="6" borderId="2" xfId="0" applyFill="1" applyBorder="1"/>
    <xf numFmtId="0" fontId="7" fillId="6" borderId="2" xfId="0" applyFont="1" applyFill="1" applyBorder="1"/>
    <xf numFmtId="166" fontId="23" fillId="6" borderId="2" xfId="2" applyNumberFormat="1" applyFont="1" applyFill="1" applyBorder="1" applyAlignment="1">
      <alignment vertical="center" wrapText="1"/>
    </xf>
    <xf numFmtId="0" fontId="23" fillId="6" borderId="2" xfId="1" applyFont="1" applyFill="1" applyBorder="1" applyAlignment="1">
      <alignment horizontal="center" vertical="center" wrapText="1"/>
    </xf>
    <xf numFmtId="165" fontId="23" fillId="6" borderId="2" xfId="1" applyNumberFormat="1" applyFont="1" applyFill="1" applyBorder="1" applyAlignment="1">
      <alignment horizontal="center" vertical="center" wrapText="1"/>
    </xf>
    <xf numFmtId="165" fontId="23" fillId="6" borderId="6" xfId="1" applyNumberFormat="1" applyFont="1" applyFill="1" applyBorder="1" applyAlignment="1">
      <alignment horizontal="center" vertical="center" wrapText="1"/>
    </xf>
    <xf numFmtId="165" fontId="23" fillId="6" borderId="12" xfId="1" applyNumberFormat="1" applyFont="1" applyFill="1" applyBorder="1" applyAlignment="1">
      <alignment horizontal="center" vertical="center" wrapText="1"/>
    </xf>
    <xf numFmtId="3" fontId="27" fillId="6" borderId="2" xfId="2" applyNumberFormat="1" applyFont="1" applyFill="1" applyBorder="1" applyAlignment="1">
      <alignment horizontal="center" vertical="center" wrapText="1"/>
    </xf>
    <xf numFmtId="166" fontId="23" fillId="6" borderId="6" xfId="2" applyNumberFormat="1" applyFont="1" applyFill="1" applyBorder="1" applyAlignment="1">
      <alignment vertical="center" wrapText="1"/>
    </xf>
    <xf numFmtId="166" fontId="27" fillId="6" borderId="2" xfId="2" applyNumberFormat="1" applyFont="1" applyFill="1" applyBorder="1" applyAlignment="1">
      <alignment horizontal="center" vertical="center" wrapText="1"/>
    </xf>
    <xf numFmtId="166" fontId="0" fillId="6" borderId="2" xfId="0" applyNumberFormat="1" applyFill="1" applyBorder="1"/>
    <xf numFmtId="0" fontId="0" fillId="0" borderId="2" xfId="0" applyBorder="1" applyAlignment="1">
      <alignment wrapText="1"/>
    </xf>
    <xf numFmtId="166" fontId="10" fillId="0" borderId="6" xfId="2" applyNumberFormat="1" applyFont="1" applyFill="1" applyBorder="1" applyAlignment="1">
      <alignment vertical="center" wrapText="1"/>
    </xf>
    <xf numFmtId="3" fontId="10" fillId="0" borderId="6" xfId="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0" fontId="10" fillId="0" borderId="2" xfId="0" applyNumberFormat="1" applyFont="1" applyFill="1" applyBorder="1" applyAlignment="1">
      <alignment horizontal="center" vertical="center" wrapText="1"/>
    </xf>
    <xf numFmtId="2" fontId="28" fillId="0" borderId="2" xfId="0" applyNumberFormat="1" applyFont="1" applyFill="1" applyBorder="1" applyAlignment="1">
      <alignment horizontal="center" vertical="center" wrapText="1"/>
    </xf>
    <xf numFmtId="2" fontId="28" fillId="0" borderId="6" xfId="0" applyNumberFormat="1" applyFont="1" applyFill="1" applyBorder="1" applyAlignment="1">
      <alignment horizontal="center" vertical="center" wrapText="1"/>
    </xf>
    <xf numFmtId="4" fontId="10" fillId="0" borderId="6" xfId="1" applyNumberFormat="1" applyFont="1" applyFill="1" applyBorder="1" applyAlignment="1">
      <alignment horizontal="center" vertical="center" wrapText="1"/>
    </xf>
    <xf numFmtId="4" fontId="10" fillId="0" borderId="5" xfId="1" applyNumberFormat="1" applyFont="1" applyFill="1" applyBorder="1" applyAlignment="1">
      <alignment horizontal="center" vertical="center" wrapText="1"/>
    </xf>
    <xf numFmtId="166" fontId="10" fillId="5" borderId="6" xfId="2" applyNumberFormat="1" applyFont="1" applyFill="1" applyBorder="1" applyAlignment="1">
      <alignment horizontal="center" vertical="center" wrapText="1"/>
    </xf>
    <xf numFmtId="166" fontId="10" fillId="0" borderId="2" xfId="1" applyNumberFormat="1" applyFont="1" applyFill="1" applyBorder="1" applyAlignment="1">
      <alignment horizontal="center" vertical="center" wrapText="1"/>
    </xf>
    <xf numFmtId="166" fontId="13" fillId="5" borderId="2" xfId="2" applyNumberFormat="1" applyFont="1" applyFill="1" applyBorder="1" applyAlignment="1">
      <alignment horizontal="center" vertical="center" wrapText="1"/>
    </xf>
    <xf numFmtId="166" fontId="10" fillId="0" borderId="2" xfId="2" applyNumberFormat="1" applyFont="1" applyFill="1" applyBorder="1" applyAlignment="1">
      <alignment horizontal="center" vertical="center" wrapText="1"/>
    </xf>
    <xf numFmtId="168" fontId="10" fillId="0" borderId="2" xfId="1" applyNumberFormat="1" applyFont="1" applyFill="1" applyBorder="1" applyAlignment="1">
      <alignment horizontal="center" vertical="center" wrapText="1"/>
    </xf>
    <xf numFmtId="166" fontId="10" fillId="5" borderId="2" xfId="2" applyNumberFormat="1" applyFont="1" applyFill="1" applyBorder="1" applyAlignment="1">
      <alignment horizontal="center" vertical="center" wrapText="1"/>
    </xf>
    <xf numFmtId="3" fontId="10" fillId="5" borderId="6" xfId="2" applyNumberFormat="1" applyFont="1" applyFill="1" applyBorder="1" applyAlignment="1">
      <alignment horizontal="center" vertical="center" wrapText="1"/>
    </xf>
    <xf numFmtId="166" fontId="13" fillId="0" borderId="2" xfId="2" applyNumberFormat="1" applyFont="1" applyFill="1" applyBorder="1" applyAlignment="1">
      <alignment horizontal="center" vertical="center" wrapText="1"/>
    </xf>
    <xf numFmtId="166" fontId="4" fillId="0" borderId="2" xfId="2" applyNumberFormat="1" applyFont="1" applyFill="1" applyBorder="1" applyAlignment="1">
      <alignment horizontal="right" vertical="center" wrapText="1"/>
    </xf>
    <xf numFmtId="166" fontId="4" fillId="5" borderId="2" xfId="2" applyNumberFormat="1" applyFont="1" applyFill="1" applyBorder="1" applyAlignment="1">
      <alignment horizontal="center" vertical="center" wrapText="1"/>
    </xf>
    <xf numFmtId="166" fontId="4" fillId="0" borderId="2" xfId="1" applyNumberFormat="1" applyFont="1" applyFill="1" applyBorder="1" applyAlignment="1">
      <alignment horizontal="center" vertical="center" wrapText="1"/>
    </xf>
    <xf numFmtId="166" fontId="13" fillId="5" borderId="2" xfId="2" applyNumberFormat="1" applyFont="1" applyFill="1" applyBorder="1" applyAlignment="1">
      <alignment horizontal="right" vertical="center" wrapText="1"/>
    </xf>
    <xf numFmtId="166" fontId="23" fillId="0" borderId="2" xfId="1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right"/>
    </xf>
    <xf numFmtId="166" fontId="27" fillId="0" borderId="2" xfId="2" applyNumberFormat="1" applyFont="1" applyFill="1" applyBorder="1" applyAlignment="1">
      <alignment horizontal="center" vertical="center" wrapText="1"/>
    </xf>
    <xf numFmtId="166" fontId="0" fillId="5" borderId="2" xfId="0" applyNumberFormat="1" applyFill="1" applyBorder="1"/>
    <xf numFmtId="166" fontId="4" fillId="0" borderId="2" xfId="2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166" fontId="13" fillId="5" borderId="6" xfId="2" applyNumberFormat="1" applyFont="1" applyFill="1" applyBorder="1" applyAlignment="1">
      <alignment horizontal="center" vertical="center" wrapText="1"/>
    </xf>
    <xf numFmtId="166" fontId="4" fillId="5" borderId="6" xfId="2" applyNumberFormat="1" applyFont="1" applyFill="1" applyBorder="1" applyAlignment="1">
      <alignment horizontal="center" vertical="center" wrapText="1"/>
    </xf>
    <xf numFmtId="166" fontId="13" fillId="0" borderId="6" xfId="2" applyNumberFormat="1" applyFont="1" applyFill="1" applyBorder="1" applyAlignment="1">
      <alignment horizontal="center" vertical="center" wrapText="1"/>
    </xf>
    <xf numFmtId="166" fontId="4" fillId="0" borderId="6" xfId="2" applyNumberFormat="1" applyFont="1" applyFill="1" applyBorder="1" applyAlignment="1">
      <alignment horizontal="center" vertical="center" wrapText="1"/>
    </xf>
    <xf numFmtId="0" fontId="29" fillId="0" borderId="2" xfId="0" applyFont="1" applyFill="1" applyBorder="1"/>
    <xf numFmtId="0" fontId="0" fillId="0" borderId="2" xfId="0" applyFill="1" applyBorder="1" applyAlignment="1">
      <alignment horizontal="right"/>
    </xf>
    <xf numFmtId="0" fontId="7" fillId="7" borderId="2" xfId="0" applyFont="1" applyFill="1" applyBorder="1" applyAlignment="1">
      <alignment horizontal="left"/>
    </xf>
    <xf numFmtId="0" fontId="10" fillId="7" borderId="6" xfId="2" applyFont="1" applyFill="1" applyBorder="1" applyAlignment="1">
      <alignment vertical="center" wrapText="1"/>
    </xf>
    <xf numFmtId="4" fontId="10" fillId="8" borderId="2" xfId="0" applyNumberFormat="1" applyFont="1" applyFill="1" applyBorder="1" applyAlignment="1">
      <alignment horizontal="center" vertical="center" wrapText="1"/>
    </xf>
    <xf numFmtId="2" fontId="30" fillId="0" borderId="6" xfId="0" applyNumberFormat="1" applyFont="1" applyFill="1" applyBorder="1" applyAlignment="1">
      <alignment horizontal="center" vertical="center" wrapText="1"/>
    </xf>
    <xf numFmtId="4" fontId="14" fillId="0" borderId="6" xfId="1" applyNumberFormat="1" applyFont="1" applyFill="1" applyBorder="1" applyAlignment="1">
      <alignment horizontal="center" vertical="center" wrapText="1"/>
    </xf>
    <xf numFmtId="4" fontId="14" fillId="0" borderId="5" xfId="1" applyNumberFormat="1" applyFont="1" applyFill="1" applyBorder="1" applyAlignment="1">
      <alignment horizontal="center" vertical="center" wrapText="1"/>
    </xf>
    <xf numFmtId="166" fontId="31" fillId="0" borderId="6" xfId="2" applyNumberFormat="1" applyFont="1" applyFill="1" applyBorder="1" applyAlignment="1">
      <alignment horizontal="center" vertical="center" wrapText="1"/>
    </xf>
    <xf numFmtId="166" fontId="31" fillId="0" borderId="2" xfId="2" applyNumberFormat="1" applyFont="1" applyFill="1" applyBorder="1" applyAlignment="1">
      <alignment horizontal="center" vertical="center" wrapText="1"/>
    </xf>
    <xf numFmtId="3" fontId="14" fillId="0" borderId="6" xfId="2" applyNumberFormat="1" applyFont="1" applyFill="1" applyBorder="1" applyAlignment="1">
      <alignment horizontal="center" vertical="center" wrapText="1"/>
    </xf>
    <xf numFmtId="166" fontId="14" fillId="0" borderId="2" xfId="2" applyNumberFormat="1" applyFont="1" applyFill="1" applyBorder="1" applyAlignment="1">
      <alignment horizontal="center" vertical="center" wrapText="1"/>
    </xf>
    <xf numFmtId="166" fontId="32" fillId="0" borderId="2" xfId="2" applyNumberFormat="1" applyFont="1" applyFill="1" applyBorder="1" applyAlignment="1">
      <alignment horizontal="center" vertical="center" wrapText="1"/>
    </xf>
    <xf numFmtId="0" fontId="29" fillId="0" borderId="0" xfId="0" applyFont="1" applyFill="1"/>
    <xf numFmtId="167" fontId="33" fillId="9" borderId="2" xfId="0" applyNumberFormat="1" applyFont="1" applyFill="1" applyBorder="1" applyAlignment="1">
      <alignment horizontal="center" vertical="center" wrapText="1"/>
    </xf>
    <xf numFmtId="2" fontId="34" fillId="0" borderId="6" xfId="0" applyNumberFormat="1" applyFont="1" applyFill="1" applyBorder="1" applyAlignment="1">
      <alignment horizontal="center" vertical="center" wrapText="1"/>
    </xf>
    <xf numFmtId="167" fontId="34" fillId="0" borderId="6" xfId="0" applyNumberFormat="1" applyFont="1" applyFill="1" applyBorder="1" applyAlignment="1">
      <alignment horizontal="center" vertical="center" wrapText="1"/>
    </xf>
    <xf numFmtId="0" fontId="35" fillId="6" borderId="2" xfId="0" applyFont="1" applyFill="1" applyBorder="1"/>
    <xf numFmtId="166" fontId="36" fillId="6" borderId="6" xfId="2" applyNumberFormat="1" applyFont="1" applyFill="1" applyBorder="1" applyAlignment="1">
      <alignment vertical="center" wrapText="1"/>
    </xf>
    <xf numFmtId="0" fontId="36" fillId="6" borderId="2" xfId="0" applyFont="1" applyFill="1" applyBorder="1" applyAlignment="1">
      <alignment horizontal="center" vertical="center" wrapText="1"/>
    </xf>
    <xf numFmtId="4" fontId="10" fillId="6" borderId="6" xfId="1" applyNumberFormat="1" applyFont="1" applyFill="1" applyBorder="1" applyAlignment="1">
      <alignment horizontal="center" vertical="center" wrapText="1"/>
    </xf>
    <xf numFmtId="4" fontId="10" fillId="6" borderId="5" xfId="1" applyNumberFormat="1" applyFont="1" applyFill="1" applyBorder="1" applyAlignment="1">
      <alignment horizontal="center" vertical="center" wrapText="1"/>
    </xf>
    <xf numFmtId="166" fontId="37" fillId="6" borderId="6" xfId="2" applyNumberFormat="1" applyFont="1" applyFill="1" applyBorder="1" applyAlignment="1">
      <alignment horizontal="center" vertical="center" wrapText="1"/>
    </xf>
    <xf numFmtId="0" fontId="35" fillId="0" borderId="0" xfId="0" applyFont="1" applyFill="1"/>
    <xf numFmtId="0" fontId="10" fillId="0" borderId="6" xfId="2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 wrapText="1"/>
    </xf>
    <xf numFmtId="3" fontId="10" fillId="0" borderId="6" xfId="2" applyNumberFormat="1" applyFont="1" applyFill="1" applyBorder="1" applyAlignment="1">
      <alignment horizontal="center" vertical="center" wrapText="1"/>
    </xf>
    <xf numFmtId="166" fontId="4" fillId="0" borderId="6" xfId="2" applyNumberFormat="1" applyFont="1" applyFill="1" applyBorder="1" applyAlignment="1">
      <alignment horizontal="right" vertical="center" wrapText="1"/>
    </xf>
    <xf numFmtId="166" fontId="10" fillId="0" borderId="6" xfId="2" applyNumberFormat="1" applyFont="1" applyFill="1" applyBorder="1" applyAlignment="1">
      <alignment horizontal="center" vertical="center" wrapText="1"/>
    </xf>
    <xf numFmtId="166" fontId="13" fillId="0" borderId="6" xfId="2" applyNumberFormat="1" applyFont="1" applyFill="1" applyBorder="1" applyAlignment="1">
      <alignment horizontal="right" vertical="center" wrapText="1"/>
    </xf>
    <xf numFmtId="4" fontId="36" fillId="6" borderId="6" xfId="1" applyNumberFormat="1" applyFont="1" applyFill="1" applyBorder="1" applyAlignment="1">
      <alignment horizontal="center" vertical="center" wrapText="1"/>
    </xf>
    <xf numFmtId="166" fontId="36" fillId="6" borderId="6" xfId="2" applyNumberFormat="1" applyFont="1" applyFill="1" applyBorder="1" applyAlignment="1">
      <alignment horizontal="center" vertical="center" wrapText="1"/>
    </xf>
    <xf numFmtId="0" fontId="7" fillId="0" borderId="2" xfId="0" applyFont="1" applyFill="1" applyBorder="1"/>
    <xf numFmtId="2" fontId="10" fillId="0" borderId="2" xfId="0" applyNumberFormat="1" applyFont="1" applyFill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166" fontId="10" fillId="0" borderId="2" xfId="2" applyNumberFormat="1" applyFont="1" applyFill="1" applyBorder="1" applyAlignment="1">
      <alignment horizontal="right" vertical="center" wrapText="1"/>
    </xf>
    <xf numFmtId="166" fontId="13" fillId="0" borderId="2" xfId="2" applyNumberFormat="1" applyFont="1" applyFill="1" applyBorder="1" applyAlignment="1">
      <alignment horizontal="right" vertical="center" wrapText="1"/>
    </xf>
    <xf numFmtId="0" fontId="7" fillId="0" borderId="0" xfId="0" applyFont="1" applyFill="1"/>
    <xf numFmtId="0" fontId="23" fillId="6" borderId="2" xfId="0" applyFont="1" applyFill="1" applyBorder="1" applyAlignment="1">
      <alignment horizontal="center" vertical="center" wrapText="1"/>
    </xf>
    <xf numFmtId="166" fontId="23" fillId="6" borderId="6" xfId="2" applyNumberFormat="1" applyFont="1" applyFill="1" applyBorder="1" applyAlignment="1">
      <alignment horizontal="center" vertical="center" wrapText="1"/>
    </xf>
    <xf numFmtId="166" fontId="13" fillId="5" borderId="6" xfId="2" applyNumberFormat="1" applyFont="1" applyFill="1" applyBorder="1" applyAlignment="1">
      <alignment horizontal="right" vertical="center" wrapText="1"/>
    </xf>
    <xf numFmtId="166" fontId="10" fillId="5" borderId="6" xfId="2" applyNumberFormat="1" applyFont="1" applyFill="1" applyBorder="1" applyAlignment="1">
      <alignment horizontal="right" vertical="center" wrapText="1"/>
    </xf>
    <xf numFmtId="4" fontId="10" fillId="0" borderId="6" xfId="2" applyNumberFormat="1" applyFont="1" applyFill="1" applyBorder="1" applyAlignment="1">
      <alignment horizontal="center" vertical="center" wrapText="1"/>
    </xf>
    <xf numFmtId="4" fontId="10" fillId="0" borderId="5" xfId="2" applyNumberFormat="1" applyFont="1" applyFill="1" applyBorder="1" applyAlignment="1">
      <alignment horizontal="center" vertical="center" wrapText="1"/>
    </xf>
    <xf numFmtId="166" fontId="10" fillId="0" borderId="6" xfId="1" applyNumberFormat="1" applyFont="1" applyFill="1" applyBorder="1" applyAlignment="1">
      <alignment horizontal="center" vertical="center" wrapText="1"/>
    </xf>
    <xf numFmtId="166" fontId="13" fillId="0" borderId="2" xfId="3" applyNumberFormat="1" applyFont="1" applyFill="1" applyBorder="1" applyAlignment="1">
      <alignment horizontal="center" vertical="center" wrapText="1"/>
    </xf>
    <xf numFmtId="166" fontId="4" fillId="0" borderId="6" xfId="1" applyNumberFormat="1" applyFont="1" applyFill="1" applyBorder="1" applyAlignment="1">
      <alignment horizontal="center" vertical="center" wrapText="1"/>
    </xf>
    <xf numFmtId="0" fontId="2" fillId="6" borderId="2" xfId="0" applyFont="1" applyFill="1" applyBorder="1"/>
    <xf numFmtId="4" fontId="23" fillId="6" borderId="6" xfId="1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0" fillId="10" borderId="2" xfId="0" applyFill="1" applyBorder="1"/>
    <xf numFmtId="0" fontId="0" fillId="10" borderId="2" xfId="0" applyFill="1" applyBorder="1" applyAlignment="1">
      <alignment wrapText="1"/>
    </xf>
    <xf numFmtId="10" fontId="39" fillId="0" borderId="2" xfId="0" applyNumberFormat="1" applyFont="1" applyFill="1" applyBorder="1" applyAlignment="1">
      <alignment horizontal="center"/>
    </xf>
    <xf numFmtId="166" fontId="9" fillId="0" borderId="6" xfId="2" applyNumberFormat="1" applyFont="1" applyFill="1" applyBorder="1" applyAlignment="1">
      <alignment horizontal="right" vertical="center" wrapText="1"/>
    </xf>
    <xf numFmtId="166" fontId="39" fillId="0" borderId="2" xfId="2" applyNumberFormat="1" applyFont="1" applyFill="1" applyBorder="1" applyAlignment="1">
      <alignment horizontal="center" vertical="center" wrapText="1"/>
    </xf>
    <xf numFmtId="166" fontId="10" fillId="0" borderId="6" xfId="2" applyNumberFormat="1" applyFont="1" applyFill="1" applyBorder="1" applyAlignment="1">
      <alignment horizontal="right" vertical="center" wrapText="1"/>
    </xf>
    <xf numFmtId="2" fontId="28" fillId="11" borderId="2" xfId="0" applyNumberFormat="1" applyFont="1" applyFill="1" applyBorder="1" applyAlignment="1">
      <alignment horizontal="center" vertical="center" wrapText="1"/>
    </xf>
    <xf numFmtId="2" fontId="40" fillId="0" borderId="6" xfId="0" applyNumberFormat="1" applyFont="1" applyFill="1" applyBorder="1" applyAlignment="1">
      <alignment horizontal="center" vertical="center" wrapText="1"/>
    </xf>
    <xf numFmtId="4" fontId="23" fillId="6" borderId="5" xfId="1" applyNumberFormat="1" applyFont="1" applyFill="1" applyBorder="1" applyAlignment="1">
      <alignment horizontal="center" vertical="center" wrapText="1"/>
    </xf>
    <xf numFmtId="166" fontId="10" fillId="5" borderId="2" xfId="2" applyNumberFormat="1" applyFont="1" applyFill="1" applyBorder="1" applyAlignment="1">
      <alignment horizontal="right" vertical="center" wrapText="1"/>
    </xf>
    <xf numFmtId="4" fontId="23" fillId="6" borderId="2" xfId="1" applyNumberFormat="1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vertical="center" wrapText="1"/>
    </xf>
    <xf numFmtId="2" fontId="41" fillId="4" borderId="2" xfId="0" applyNumberFormat="1" applyFont="1" applyFill="1" applyBorder="1" applyAlignment="1">
      <alignment horizontal="center" vertical="center" wrapText="1"/>
    </xf>
    <xf numFmtId="4" fontId="10" fillId="0" borderId="2" xfId="2" applyNumberFormat="1" applyFont="1" applyFill="1" applyBorder="1" applyAlignment="1">
      <alignment horizontal="center" vertical="center" wrapText="1"/>
    </xf>
    <xf numFmtId="166" fontId="9" fillId="0" borderId="2" xfId="2" applyNumberFormat="1" applyFont="1" applyFill="1" applyBorder="1" applyAlignment="1">
      <alignment horizontal="center" vertical="center" wrapText="1"/>
    </xf>
    <xf numFmtId="166" fontId="10" fillId="0" borderId="2" xfId="3" applyNumberFormat="1" applyFont="1" applyFill="1" applyBorder="1" applyAlignment="1">
      <alignment horizontal="center" vertical="center" wrapText="1"/>
    </xf>
    <xf numFmtId="166" fontId="10" fillId="12" borderId="2" xfId="2" applyNumberFormat="1" applyFont="1" applyFill="1" applyBorder="1" applyAlignment="1">
      <alignment horizontal="center" vertical="center" wrapText="1"/>
    </xf>
    <xf numFmtId="166" fontId="9" fillId="0" borderId="6" xfId="2" applyNumberFormat="1" applyFont="1" applyFill="1" applyBorder="1" applyAlignment="1">
      <alignment horizontal="center" vertical="center" wrapText="1"/>
    </xf>
    <xf numFmtId="166" fontId="10" fillId="0" borderId="6" xfId="3" applyNumberFormat="1" applyFont="1" applyFill="1" applyBorder="1" applyAlignment="1">
      <alignment horizontal="center" vertical="center" wrapText="1"/>
    </xf>
    <xf numFmtId="166" fontId="10" fillId="12" borderId="6" xfId="2" applyNumberFormat="1" applyFont="1" applyFill="1" applyBorder="1" applyAlignment="1">
      <alignment horizontal="center" vertical="center" wrapText="1"/>
    </xf>
    <xf numFmtId="2" fontId="42" fillId="0" borderId="6" xfId="0" applyNumberFormat="1" applyFont="1" applyFill="1" applyBorder="1" applyAlignment="1">
      <alignment horizontal="center" vertical="center" wrapText="1"/>
    </xf>
    <xf numFmtId="166" fontId="4" fillId="5" borderId="2" xfId="2" applyNumberFormat="1" applyFont="1" applyFill="1" applyBorder="1" applyAlignment="1">
      <alignment horizontal="right" vertical="center" wrapText="1"/>
    </xf>
    <xf numFmtId="166" fontId="9" fillId="5" borderId="2" xfId="2" applyNumberFormat="1" applyFont="1" applyFill="1" applyBorder="1" applyAlignment="1">
      <alignment horizontal="right" vertical="center" wrapText="1"/>
    </xf>
    <xf numFmtId="166" fontId="43" fillId="5" borderId="6" xfId="2" applyNumberFormat="1" applyFont="1" applyFill="1" applyBorder="1" applyAlignment="1">
      <alignment horizontal="center" vertical="center" wrapText="1"/>
    </xf>
    <xf numFmtId="166" fontId="44" fillId="5" borderId="6" xfId="2" applyNumberFormat="1" applyFont="1" applyFill="1" applyBorder="1" applyAlignment="1">
      <alignment horizontal="center" vertical="center" wrapText="1"/>
    </xf>
    <xf numFmtId="166" fontId="43" fillId="5" borderId="6" xfId="2" applyNumberFormat="1" applyFont="1" applyFill="1" applyBorder="1" applyAlignment="1">
      <alignment horizontal="right" vertical="center" wrapText="1"/>
    </xf>
    <xf numFmtId="166" fontId="43" fillId="0" borderId="6" xfId="2" applyNumberFormat="1" applyFont="1" applyFill="1" applyBorder="1" applyAlignment="1">
      <alignment horizontal="center" vertical="center" wrapText="1"/>
    </xf>
    <xf numFmtId="166" fontId="13" fillId="0" borderId="6" xfId="3" applyNumberFormat="1" applyFont="1" applyFill="1" applyBorder="1" applyAlignment="1">
      <alignment horizontal="center" vertical="center" wrapText="1"/>
    </xf>
    <xf numFmtId="166" fontId="45" fillId="0" borderId="6" xfId="2" applyNumberFormat="1" applyFont="1" applyFill="1" applyBorder="1" applyAlignment="1">
      <alignment horizontal="center" vertical="center" wrapText="1"/>
    </xf>
    <xf numFmtId="166" fontId="45" fillId="5" borderId="6" xfId="2" applyNumberFormat="1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166" fontId="10" fillId="0" borderId="6" xfId="1" applyNumberFormat="1" applyFont="1" applyFill="1" applyBorder="1" applyAlignment="1">
      <alignment vertical="center" wrapText="1"/>
    </xf>
    <xf numFmtId="166" fontId="23" fillId="6" borderId="6" xfId="1" applyNumberFormat="1" applyFont="1" applyFill="1" applyBorder="1" applyAlignment="1">
      <alignment vertical="center" wrapText="1"/>
    </xf>
    <xf numFmtId="0" fontId="10" fillId="0" borderId="6" xfId="1" applyFont="1" applyFill="1" applyBorder="1" applyAlignment="1">
      <alignment vertical="center" wrapText="1"/>
    </xf>
    <xf numFmtId="166" fontId="9" fillId="0" borderId="2" xfId="2" applyNumberFormat="1" applyFont="1" applyFill="1" applyBorder="1" applyAlignment="1">
      <alignment horizontal="right" vertical="center" wrapText="1"/>
    </xf>
    <xf numFmtId="2" fontId="41" fillId="13" borderId="2" xfId="0" applyNumberFormat="1" applyFont="1" applyFill="1" applyBorder="1" applyAlignment="1">
      <alignment horizontal="center" vertical="center" wrapText="1"/>
    </xf>
    <xf numFmtId="2" fontId="41" fillId="0" borderId="2" xfId="0" applyNumberFormat="1" applyFont="1" applyFill="1" applyBorder="1" applyAlignment="1">
      <alignment horizontal="center" vertical="center" wrapText="1"/>
    </xf>
    <xf numFmtId="2" fontId="41" fillId="0" borderId="6" xfId="0" applyNumberFormat="1" applyFont="1" applyFill="1" applyBorder="1" applyAlignment="1">
      <alignment horizontal="center" vertical="center" wrapText="1"/>
    </xf>
    <xf numFmtId="166" fontId="23" fillId="6" borderId="6" xfId="1" applyNumberFormat="1" applyFont="1" applyFill="1" applyBorder="1" applyAlignment="1">
      <alignment horizontal="left" vertical="center" wrapText="1"/>
    </xf>
    <xf numFmtId="166" fontId="9" fillId="0" borderId="2" xfId="1" applyNumberFormat="1" applyFont="1" applyFill="1" applyBorder="1" applyAlignment="1">
      <alignment horizontal="center" vertical="center" wrapText="1"/>
    </xf>
    <xf numFmtId="2" fontId="28" fillId="11" borderId="6" xfId="0" applyNumberFormat="1" applyFont="1" applyFill="1" applyBorder="1" applyAlignment="1">
      <alignment horizontal="center" vertical="center" wrapText="1"/>
    </xf>
    <xf numFmtId="2" fontId="36" fillId="0" borderId="6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wrapText="1"/>
    </xf>
    <xf numFmtId="0" fontId="10" fillId="9" borderId="2" xfId="0" applyFont="1" applyFill="1" applyBorder="1" applyAlignment="1">
      <alignment horizontal="left" vertical="center" wrapText="1"/>
    </xf>
    <xf numFmtId="0" fontId="0" fillId="9" borderId="2" xfId="0" applyFill="1" applyBorder="1" applyAlignment="1">
      <alignment wrapText="1"/>
    </xf>
    <xf numFmtId="0" fontId="0" fillId="0" borderId="2" xfId="0" applyFont="1" applyFill="1" applyBorder="1"/>
    <xf numFmtId="0" fontId="0" fillId="9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4" fontId="10" fillId="10" borderId="2" xfId="0" applyNumberFormat="1" applyFont="1" applyFill="1" applyBorder="1" applyAlignment="1">
      <alignment horizontal="center" vertical="center"/>
    </xf>
    <xf numFmtId="10" fontId="39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/>
    <xf numFmtId="166" fontId="23" fillId="0" borderId="2" xfId="2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166" fontId="23" fillId="0" borderId="6" xfId="2" applyNumberFormat="1" applyFont="1" applyFill="1" applyBorder="1" applyAlignment="1">
      <alignment vertical="center" wrapText="1"/>
    </xf>
    <xf numFmtId="0" fontId="10" fillId="9" borderId="2" xfId="0" applyFont="1" applyFill="1" applyBorder="1" applyAlignment="1">
      <alignment horizontal="center" vertical="center" wrapText="1"/>
    </xf>
    <xf numFmtId="166" fontId="23" fillId="0" borderId="11" xfId="2" applyNumberFormat="1" applyFont="1" applyFill="1" applyBorder="1" applyAlignment="1">
      <alignment horizontal="center" vertical="center" wrapText="1"/>
    </xf>
    <xf numFmtId="0" fontId="0" fillId="7" borderId="2" xfId="0" applyFont="1" applyFill="1" applyBorder="1" applyAlignment="1">
      <alignment wrapText="1"/>
    </xf>
    <xf numFmtId="0" fontId="10" fillId="7" borderId="2" xfId="0" applyFont="1" applyFill="1" applyBorder="1" applyAlignment="1">
      <alignment horizontal="center" vertical="center" wrapText="1"/>
    </xf>
    <xf numFmtId="166" fontId="10" fillId="0" borderId="11" xfId="2" applyNumberFormat="1" applyFont="1" applyFill="1" applyBorder="1" applyAlignment="1">
      <alignment horizontal="center" vertical="center" wrapText="1"/>
    </xf>
    <xf numFmtId="3" fontId="10" fillId="14" borderId="6" xfId="2" applyNumberFormat="1" applyFont="1" applyFill="1" applyBorder="1" applyAlignment="1">
      <alignment horizontal="center" vertical="center" wrapText="1"/>
    </xf>
    <xf numFmtId="166" fontId="10" fillId="14" borderId="2" xfId="1" applyNumberFormat="1" applyFont="1" applyFill="1" applyBorder="1" applyAlignment="1">
      <alignment horizontal="center" vertical="center" wrapText="1"/>
    </xf>
    <xf numFmtId="166" fontId="13" fillId="14" borderId="2" xfId="2" applyNumberFormat="1" applyFont="1" applyFill="1" applyBorder="1" applyAlignment="1">
      <alignment horizontal="center" vertical="center" wrapText="1"/>
    </xf>
    <xf numFmtId="166" fontId="12" fillId="0" borderId="2" xfId="2" applyNumberFormat="1" applyFont="1" applyFill="1" applyBorder="1" applyAlignment="1">
      <alignment horizontal="center" vertical="center" wrapText="1"/>
    </xf>
    <xf numFmtId="2" fontId="10" fillId="7" borderId="2" xfId="0" applyNumberFormat="1" applyFont="1" applyFill="1" applyBorder="1" applyAlignment="1">
      <alignment horizontal="center" vertical="center" wrapText="1"/>
    </xf>
    <xf numFmtId="10" fontId="39" fillId="0" borderId="2" xfId="0" applyNumberFormat="1" applyFont="1" applyFill="1" applyBorder="1" applyAlignment="1">
      <alignment horizontal="center" vertical="center" wrapText="1"/>
    </xf>
    <xf numFmtId="0" fontId="0" fillId="7" borderId="2" xfId="0" applyFill="1" applyBorder="1" applyAlignment="1">
      <alignment wrapText="1"/>
    </xf>
    <xf numFmtId="166" fontId="10" fillId="7" borderId="6" xfId="2" applyNumberFormat="1" applyFont="1" applyFill="1" applyBorder="1" applyAlignment="1">
      <alignment vertical="center" wrapText="1"/>
    </xf>
    <xf numFmtId="0" fontId="0" fillId="6" borderId="2" xfId="0" applyFill="1" applyBorder="1" applyAlignment="1">
      <alignment wrapText="1"/>
    </xf>
    <xf numFmtId="169" fontId="10" fillId="0" borderId="2" xfId="0" applyNumberFormat="1" applyFont="1" applyFill="1" applyBorder="1" applyAlignment="1">
      <alignment horizontal="center" vertical="center" wrapText="1"/>
    </xf>
    <xf numFmtId="2" fontId="42" fillId="4" borderId="2" xfId="0" applyNumberFormat="1" applyFont="1" applyFill="1" applyBorder="1" applyAlignment="1">
      <alignment horizontal="center" vertical="center" wrapText="1"/>
    </xf>
    <xf numFmtId="2" fontId="23" fillId="0" borderId="6" xfId="0" applyNumberFormat="1" applyFont="1" applyFill="1" applyBorder="1" applyAlignment="1">
      <alignment horizontal="center" vertical="center" wrapText="1"/>
    </xf>
    <xf numFmtId="2" fontId="33" fillId="0" borderId="6" xfId="0" applyNumberFormat="1" applyFont="1" applyFill="1" applyBorder="1" applyAlignment="1">
      <alignment horizontal="center" vertical="center" wrapText="1"/>
    </xf>
    <xf numFmtId="166" fontId="44" fillId="0" borderId="6" xfId="2" applyNumberFormat="1" applyFont="1" applyFill="1" applyBorder="1" applyAlignment="1">
      <alignment horizontal="center" vertical="center" wrapText="1"/>
    </xf>
    <xf numFmtId="166" fontId="43" fillId="0" borderId="2" xfId="2" applyNumberFormat="1" applyFont="1" applyFill="1" applyBorder="1" applyAlignment="1">
      <alignment horizontal="center" vertical="center" wrapText="1"/>
    </xf>
    <xf numFmtId="166" fontId="45" fillId="0" borderId="2" xfId="2" applyNumberFormat="1" applyFont="1" applyFill="1" applyBorder="1" applyAlignment="1">
      <alignment horizontal="center" vertical="center" wrapText="1"/>
    </xf>
    <xf numFmtId="166" fontId="44" fillId="0" borderId="2" xfId="2" applyNumberFormat="1" applyFont="1" applyFill="1" applyBorder="1" applyAlignment="1">
      <alignment horizontal="center" vertical="center" wrapText="1"/>
    </xf>
    <xf numFmtId="166" fontId="12" fillId="0" borderId="6" xfId="2" applyNumberFormat="1" applyFont="1" applyFill="1" applyBorder="1" applyAlignment="1">
      <alignment horizontal="center" vertical="center" wrapText="1"/>
    </xf>
    <xf numFmtId="166" fontId="12" fillId="0" borderId="2" xfId="3" applyNumberFormat="1" applyFont="1" applyFill="1" applyBorder="1" applyAlignment="1">
      <alignment horizontal="center" vertical="center" wrapText="1"/>
    </xf>
    <xf numFmtId="166" fontId="34" fillId="0" borderId="2" xfId="2" applyNumberFormat="1" applyFont="1" applyFill="1" applyBorder="1" applyAlignment="1">
      <alignment horizontal="center" vertical="center" wrapText="1"/>
    </xf>
    <xf numFmtId="166" fontId="12" fillId="5" borderId="6" xfId="2" applyNumberFormat="1" applyFont="1" applyFill="1" applyBorder="1" applyAlignment="1">
      <alignment horizontal="center" vertical="center" wrapText="1"/>
    </xf>
    <xf numFmtId="166" fontId="12" fillId="5" borderId="2" xfId="2" applyNumberFormat="1" applyFont="1" applyFill="1" applyBorder="1" applyAlignment="1">
      <alignment horizontal="center" vertical="center" wrapText="1"/>
    </xf>
    <xf numFmtId="166" fontId="34" fillId="5" borderId="2" xfId="2" applyNumberFormat="1" applyFont="1" applyFill="1" applyBorder="1" applyAlignment="1">
      <alignment horizontal="center" vertical="center" wrapText="1"/>
    </xf>
    <xf numFmtId="166" fontId="23" fillId="5" borderId="2" xfId="2" applyNumberFormat="1" applyFont="1" applyFill="1" applyBorder="1" applyAlignment="1">
      <alignment horizontal="center" vertical="center" wrapText="1"/>
    </xf>
    <xf numFmtId="4" fontId="10" fillId="8" borderId="2" xfId="0" applyNumberFormat="1" applyFont="1" applyFill="1" applyBorder="1" applyAlignment="1">
      <alignment horizontal="center" vertical="center"/>
    </xf>
    <xf numFmtId="170" fontId="39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10" fillId="7" borderId="6" xfId="1" applyFont="1" applyFill="1" applyBorder="1" applyAlignment="1">
      <alignment vertical="center" wrapText="1"/>
    </xf>
    <xf numFmtId="169" fontId="10" fillId="7" borderId="2" xfId="0" applyNumberFormat="1" applyFont="1" applyFill="1" applyBorder="1" applyAlignment="1">
      <alignment horizontal="center" vertical="center" wrapText="1"/>
    </xf>
    <xf numFmtId="166" fontId="46" fillId="15" borderId="4" xfId="1" applyNumberFormat="1" applyFont="1" applyFill="1" applyBorder="1" applyAlignment="1">
      <alignment horizontal="center" vertical="center" wrapText="1"/>
    </xf>
    <xf numFmtId="166" fontId="46" fillId="15" borderId="4" xfId="2" applyNumberFormat="1" applyFont="1" applyFill="1" applyBorder="1" applyAlignment="1">
      <alignment horizontal="center" vertical="center" wrapText="1"/>
    </xf>
    <xf numFmtId="171" fontId="46" fillId="15" borderId="4" xfId="1" applyNumberFormat="1" applyFont="1" applyFill="1" applyBorder="1" applyAlignment="1">
      <alignment horizontal="center" vertical="center" wrapText="1"/>
    </xf>
    <xf numFmtId="166" fontId="47" fillId="15" borderId="4" xfId="2" applyNumberFormat="1" applyFont="1" applyFill="1" applyBorder="1" applyAlignment="1">
      <alignment horizontal="center" vertical="center" wrapText="1"/>
    </xf>
    <xf numFmtId="171" fontId="47" fillId="15" borderId="4" xfId="1" applyNumberFormat="1" applyFont="1" applyFill="1" applyBorder="1" applyAlignment="1">
      <alignment horizontal="center" vertical="center" wrapText="1"/>
    </xf>
    <xf numFmtId="3" fontId="46" fillId="15" borderId="4" xfId="2" applyNumberFormat="1" applyFont="1" applyFill="1" applyBorder="1" applyAlignment="1">
      <alignment horizontal="center" vertical="center" wrapText="1"/>
    </xf>
    <xf numFmtId="171" fontId="46" fillId="15" borderId="4" xfId="2" applyNumberFormat="1" applyFont="1" applyFill="1" applyBorder="1" applyAlignment="1">
      <alignment horizontal="center" vertical="center" wrapText="1"/>
    </xf>
    <xf numFmtId="166" fontId="48" fillId="15" borderId="4" xfId="2" applyNumberFormat="1" applyFont="1" applyFill="1" applyBorder="1" applyAlignment="1">
      <alignment horizontal="center" vertical="center" wrapText="1"/>
    </xf>
    <xf numFmtId="171" fontId="48" fillId="15" borderId="4" xfId="1" applyNumberFormat="1" applyFont="1" applyFill="1" applyBorder="1" applyAlignment="1">
      <alignment horizontal="center" vertical="center" wrapText="1"/>
    </xf>
    <xf numFmtId="166" fontId="47" fillId="15" borderId="4" xfId="1" applyNumberFormat="1" applyFont="1" applyFill="1" applyBorder="1" applyAlignment="1">
      <alignment horizontal="center" vertical="center" wrapText="1"/>
    </xf>
    <xf numFmtId="166" fontId="27" fillId="15" borderId="4" xfId="2" applyNumberFormat="1" applyFont="1" applyFill="1" applyBorder="1" applyAlignment="1">
      <alignment horizontal="center" vertical="center" wrapText="1"/>
    </xf>
    <xf numFmtId="166" fontId="0" fillId="15" borderId="4" xfId="0" applyNumberFormat="1" applyFill="1" applyBorder="1"/>
    <xf numFmtId="14" fontId="6" fillId="15" borderId="2" xfId="0" applyNumberFormat="1" applyFont="1" applyFill="1" applyBorder="1" applyAlignment="1">
      <alignment horizontal="center"/>
    </xf>
    <xf numFmtId="0" fontId="23" fillId="15" borderId="2" xfId="1" applyFont="1" applyFill="1" applyBorder="1" applyAlignment="1">
      <alignment vertical="center" wrapText="1"/>
    </xf>
    <xf numFmtId="166" fontId="46" fillId="15" borderId="2" xfId="1" applyNumberFormat="1" applyFont="1" applyFill="1" applyBorder="1" applyAlignment="1">
      <alignment horizontal="center" vertical="center" wrapText="1"/>
    </xf>
    <xf numFmtId="166" fontId="23" fillId="15" borderId="2" xfId="1" applyNumberFormat="1" applyFont="1" applyFill="1" applyBorder="1" applyAlignment="1">
      <alignment horizontal="center" vertical="center" wrapText="1"/>
    </xf>
    <xf numFmtId="166" fontId="46" fillId="15" borderId="2" xfId="2" applyNumberFormat="1" applyFont="1" applyFill="1" applyBorder="1" applyAlignment="1">
      <alignment horizontal="center" vertical="center" wrapText="1"/>
    </xf>
    <xf numFmtId="171" fontId="46" fillId="15" borderId="2" xfId="1" applyNumberFormat="1" applyFont="1" applyFill="1" applyBorder="1" applyAlignment="1">
      <alignment horizontal="center" vertical="center" wrapText="1"/>
    </xf>
    <xf numFmtId="3" fontId="0" fillId="0" borderId="0" xfId="0" applyNumberFormat="1" applyFill="1"/>
    <xf numFmtId="172" fontId="0" fillId="0" borderId="0" xfId="0" applyNumberFormat="1" applyFill="1"/>
    <xf numFmtId="0" fontId="49" fillId="0" borderId="0" xfId="0" applyFont="1" applyFill="1"/>
    <xf numFmtId="0" fontId="0" fillId="0" borderId="4" xfId="0" applyFill="1" applyBorder="1"/>
    <xf numFmtId="0" fontId="0" fillId="7" borderId="4" xfId="0" applyFill="1" applyBorder="1" applyAlignment="1">
      <alignment wrapText="1"/>
    </xf>
    <xf numFmtId="0" fontId="10" fillId="7" borderId="3" xfId="1" applyFont="1" applyFill="1" applyBorder="1" applyAlignment="1">
      <alignment vertical="center" wrapText="1"/>
    </xf>
    <xf numFmtId="3" fontId="10" fillId="0" borderId="3" xfId="1" applyNumberFormat="1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  <xf numFmtId="10" fontId="10" fillId="0" borderId="4" xfId="0" applyNumberFormat="1" applyFont="1" applyFill="1" applyBorder="1" applyAlignment="1">
      <alignment horizontal="center" vertical="center" wrapText="1"/>
    </xf>
    <xf numFmtId="2" fontId="28" fillId="0" borderId="4" xfId="0" applyNumberFormat="1" applyFont="1" applyFill="1" applyBorder="1" applyAlignment="1">
      <alignment horizontal="center" vertical="center" wrapText="1"/>
    </xf>
    <xf numFmtId="2" fontId="28" fillId="0" borderId="3" xfId="0" applyNumberFormat="1" applyFont="1" applyFill="1" applyBorder="1" applyAlignment="1">
      <alignment horizontal="center" vertical="center" wrapText="1"/>
    </xf>
    <xf numFmtId="4" fontId="10" fillId="0" borderId="3" xfId="1" applyNumberFormat="1" applyFont="1" applyFill="1" applyBorder="1" applyAlignment="1">
      <alignment horizontal="center" vertical="center" wrapText="1"/>
    </xf>
    <xf numFmtId="4" fontId="10" fillId="0" borderId="12" xfId="1" applyNumberFormat="1" applyFont="1" applyFill="1" applyBorder="1" applyAlignment="1">
      <alignment horizontal="center" vertical="center" wrapText="1"/>
    </xf>
    <xf numFmtId="166" fontId="13" fillId="0" borderId="3" xfId="2" applyNumberFormat="1" applyFont="1" applyFill="1" applyBorder="1" applyAlignment="1">
      <alignment horizontal="center" vertical="center" wrapText="1"/>
    </xf>
    <xf numFmtId="166" fontId="10" fillId="0" borderId="4" xfId="1" applyNumberFormat="1" applyFont="1" applyFill="1" applyBorder="1" applyAlignment="1">
      <alignment horizontal="center" vertical="center" wrapText="1"/>
    </xf>
    <xf numFmtId="166" fontId="13" fillId="0" borderId="4" xfId="2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wrapText="1"/>
    </xf>
    <xf numFmtId="49" fontId="16" fillId="0" borderId="7" xfId="2" applyNumberFormat="1" applyFont="1" applyFill="1" applyBorder="1" applyAlignment="1">
      <alignment horizontal="center" vertical="center" wrapText="1"/>
    </xf>
    <xf numFmtId="49" fontId="16" fillId="0" borderId="6" xfId="2" applyNumberFormat="1" applyFont="1" applyFill="1" applyBorder="1" applyAlignment="1">
      <alignment horizontal="center" vertical="center" wrapText="1"/>
    </xf>
    <xf numFmtId="49" fontId="16" fillId="0" borderId="2" xfId="2" applyNumberFormat="1" applyFont="1" applyFill="1" applyBorder="1" applyAlignment="1">
      <alignment horizontal="center" vertical="center" wrapText="1"/>
    </xf>
    <xf numFmtId="49" fontId="16" fillId="0" borderId="2" xfId="1" applyNumberFormat="1" applyFont="1" applyFill="1" applyBorder="1" applyAlignment="1">
      <alignment horizontal="center" vertical="center" wrapText="1"/>
    </xf>
    <xf numFmtId="165" fontId="13" fillId="0" borderId="2" xfId="1" applyNumberFormat="1" applyFont="1" applyFill="1" applyBorder="1" applyAlignment="1">
      <alignment horizontal="center" vertical="center" wrapText="1"/>
    </xf>
    <xf numFmtId="165" fontId="13" fillId="0" borderId="3" xfId="1" applyNumberFormat="1" applyFont="1" applyFill="1" applyBorder="1" applyAlignment="1">
      <alignment horizontal="center" vertical="center" wrapText="1"/>
    </xf>
    <xf numFmtId="165" fontId="13" fillId="0" borderId="10" xfId="1" applyNumberFormat="1" applyFont="1" applyFill="1" applyBorder="1" applyAlignment="1">
      <alignment horizontal="center" vertical="center" wrapText="1"/>
    </xf>
    <xf numFmtId="165" fontId="13" fillId="0" borderId="4" xfId="1" applyNumberFormat="1" applyFont="1" applyFill="1" applyBorder="1" applyAlignment="1">
      <alignment horizontal="center" vertical="center" wrapText="1"/>
    </xf>
    <xf numFmtId="165" fontId="13" fillId="0" borderId="11" xfId="1" applyNumberFormat="1" applyFont="1" applyFill="1" applyBorder="1" applyAlignment="1">
      <alignment horizontal="center" vertical="center" wrapText="1"/>
    </xf>
    <xf numFmtId="49" fontId="16" fillId="0" borderId="5" xfId="2" applyNumberFormat="1" applyFont="1" applyFill="1" applyBorder="1" applyAlignment="1">
      <alignment horizontal="center" vertical="center" wrapText="1"/>
    </xf>
    <xf numFmtId="166" fontId="14" fillId="0" borderId="2" xfId="1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3" fontId="14" fillId="2" borderId="7" xfId="2" applyNumberFormat="1" applyFont="1" applyFill="1" applyBorder="1" applyAlignment="1">
      <alignment horizontal="center" vertical="center" wrapText="1"/>
    </xf>
    <xf numFmtId="3" fontId="14" fillId="2" borderId="5" xfId="2" applyNumberFormat="1" applyFont="1" applyFill="1" applyBorder="1" applyAlignment="1">
      <alignment horizontal="center" vertical="center" wrapText="1"/>
    </xf>
    <xf numFmtId="1" fontId="16" fillId="0" borderId="7" xfId="1" applyNumberFormat="1" applyFont="1" applyFill="1" applyBorder="1" applyAlignment="1">
      <alignment horizontal="center" vertical="center" wrapText="1"/>
    </xf>
    <xf numFmtId="1" fontId="16" fillId="0" borderId="5" xfId="1" applyNumberFormat="1" applyFont="1" applyFill="1" applyBorder="1" applyAlignment="1">
      <alignment horizontal="center" vertical="center" wrapText="1"/>
    </xf>
    <xf numFmtId="3" fontId="14" fillId="0" borderId="2" xfId="1" applyNumberFormat="1" applyFont="1" applyFill="1" applyBorder="1" applyAlignment="1">
      <alignment horizontal="center" vertical="center" wrapText="1"/>
    </xf>
    <xf numFmtId="3" fontId="14" fillId="2" borderId="7" xfId="1" applyNumberFormat="1" applyFont="1" applyFill="1" applyBorder="1" applyAlignment="1">
      <alignment horizontal="center" vertical="center" wrapText="1"/>
    </xf>
    <xf numFmtId="3" fontId="14" fillId="2" borderId="6" xfId="1" applyNumberFormat="1" applyFont="1" applyFill="1" applyBorder="1" applyAlignment="1">
      <alignment horizontal="center" vertical="center" wrapText="1"/>
    </xf>
    <xf numFmtId="166" fontId="14" fillId="2" borderId="7" xfId="1" applyNumberFormat="1" applyFont="1" applyFill="1" applyBorder="1" applyAlignment="1">
      <alignment horizontal="center" vertical="center" wrapText="1"/>
    </xf>
    <xf numFmtId="166" fontId="14" fillId="2" borderId="5" xfId="1" applyNumberFormat="1" applyFont="1" applyFill="1" applyBorder="1" applyAlignment="1">
      <alignment horizontal="center" vertical="center" wrapText="1"/>
    </xf>
    <xf numFmtId="3" fontId="14" fillId="2" borderId="5" xfId="1" applyNumberFormat="1" applyFont="1" applyFill="1" applyBorder="1" applyAlignment="1">
      <alignment horizontal="center" vertical="center" wrapText="1"/>
    </xf>
    <xf numFmtId="166" fontId="14" fillId="4" borderId="7" xfId="1" applyNumberFormat="1" applyFont="1" applyFill="1" applyBorder="1" applyAlignment="1">
      <alignment horizontal="center" vertical="center" wrapText="1"/>
    </xf>
    <xf numFmtId="166" fontId="14" fillId="4" borderId="5" xfId="1" applyNumberFormat="1" applyFont="1" applyFill="1" applyBorder="1" applyAlignment="1">
      <alignment horizontal="center" vertical="center" wrapText="1"/>
    </xf>
    <xf numFmtId="1" fontId="16" fillId="0" borderId="6" xfId="1" applyNumberFormat="1" applyFont="1" applyFill="1" applyBorder="1" applyAlignment="1">
      <alignment horizontal="center" vertical="center" wrapText="1"/>
    </xf>
    <xf numFmtId="166" fontId="14" fillId="0" borderId="7" xfId="1" applyNumberFormat="1" applyFont="1" applyFill="1" applyBorder="1" applyAlignment="1">
      <alignment horizontal="center" vertical="center" wrapText="1"/>
    </xf>
    <xf numFmtId="166" fontId="14" fillId="0" borderId="6" xfId="1" applyNumberFormat="1" applyFont="1" applyFill="1" applyBorder="1" applyAlignment="1">
      <alignment horizontal="center" vertical="center" wrapText="1"/>
    </xf>
    <xf numFmtId="166" fontId="14" fillId="3" borderId="7" xfId="1" applyNumberFormat="1" applyFont="1" applyFill="1" applyBorder="1" applyAlignment="1">
      <alignment horizontal="center" vertical="center" wrapText="1"/>
    </xf>
    <xf numFmtId="166" fontId="14" fillId="3" borderId="5" xfId="1" applyNumberFormat="1" applyFont="1" applyFill="1" applyBorder="1" applyAlignment="1">
      <alignment horizontal="center" vertical="center" wrapText="1"/>
    </xf>
    <xf numFmtId="1" fontId="15" fillId="0" borderId="7" xfId="1" applyNumberFormat="1" applyFont="1" applyFill="1" applyBorder="1" applyAlignment="1">
      <alignment horizontal="center" vertical="center" wrapText="1"/>
    </xf>
    <xf numFmtId="1" fontId="15" fillId="0" borderId="5" xfId="1" applyNumberFormat="1" applyFont="1" applyFill="1" applyBorder="1" applyAlignment="1">
      <alignment horizontal="center" vertical="center" wrapText="1"/>
    </xf>
    <xf numFmtId="165" fontId="13" fillId="0" borderId="8" xfId="1" applyNumberFormat="1" applyFont="1" applyFill="1" applyBorder="1" applyAlignment="1">
      <alignment horizontal="center" vertical="center" wrapText="1"/>
    </xf>
    <xf numFmtId="165" fontId="13" fillId="0" borderId="9" xfId="1" applyNumberFormat="1" applyFont="1" applyFill="1" applyBorder="1" applyAlignment="1">
      <alignment horizontal="center" vertical="center" wrapText="1"/>
    </xf>
    <xf numFmtId="165" fontId="13" fillId="0" borderId="5" xfId="1" applyNumberFormat="1" applyFont="1" applyFill="1" applyBorder="1" applyAlignment="1">
      <alignment horizontal="center" vertical="center" wrapText="1"/>
    </xf>
    <xf numFmtId="165" fontId="13" fillId="0" borderId="6" xfId="1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</cellXfs>
  <cellStyles count="69">
    <cellStyle name="Normal_Sheet1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8" xfId="25"/>
    <cellStyle name="Обычный Лена" xfId="26"/>
    <cellStyle name="Процентный 2" xfId="27"/>
    <cellStyle name="Процентный 3" xfId="28"/>
    <cellStyle name="Финансовый 10" xfId="29"/>
    <cellStyle name="Финансовый 11" xfId="30"/>
    <cellStyle name="Финансовый 12" xfId="31"/>
    <cellStyle name="Финансовый 13" xfId="32"/>
    <cellStyle name="Финансовый 14" xfId="33"/>
    <cellStyle name="Финансовый 15" xfId="34"/>
    <cellStyle name="Финансовый 16" xfId="35"/>
    <cellStyle name="Финансовый 17" xfId="36"/>
    <cellStyle name="Финансовый 18" xfId="37"/>
    <cellStyle name="Финансовый 19" xfId="38"/>
    <cellStyle name="Финансовый 2" xfId="39"/>
    <cellStyle name="Финансовый 2 2" xfId="40"/>
    <cellStyle name="Финансовый 2 3" xfId="41"/>
    <cellStyle name="Финансовый 20" xfId="42"/>
    <cellStyle name="Финансовый 21" xfId="43"/>
    <cellStyle name="Финансовый 22" xfId="44"/>
    <cellStyle name="Финансовый 23" xfId="45"/>
    <cellStyle name="Финансовый 24" xfId="46"/>
    <cellStyle name="Финансовый 25" xfId="47"/>
    <cellStyle name="Финансовый 26" xfId="48"/>
    <cellStyle name="Финансовый 27" xfId="49"/>
    <cellStyle name="Финансовый 28" xfId="50"/>
    <cellStyle name="Финансовый 29" xfId="51"/>
    <cellStyle name="Финансовый 3" xfId="52"/>
    <cellStyle name="Финансовый 3 2" xfId="53"/>
    <cellStyle name="Финансовый 3 3" xfId="54"/>
    <cellStyle name="Финансовый 30" xfId="55"/>
    <cellStyle name="Финансовый 31" xfId="56"/>
    <cellStyle name="Финансовый 32" xfId="57"/>
    <cellStyle name="Финансовый 33" xfId="58"/>
    <cellStyle name="Финансовый 34" xfId="59"/>
    <cellStyle name="Финансовый 35" xfId="60"/>
    <cellStyle name="Финансовый 36" xfId="61"/>
    <cellStyle name="Финансовый 37" xfId="62"/>
    <cellStyle name="Финансовый 4" xfId="63"/>
    <cellStyle name="Финансовый 5" xfId="64"/>
    <cellStyle name="Финансовый 6" xfId="65"/>
    <cellStyle name="Финансовый 7" xfId="66"/>
    <cellStyle name="Финансовый 8" xfId="67"/>
    <cellStyle name="Финансовый 9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2/06&#1056;&#1077;&#1096;&#1077;&#1085;&#1080;&#1077;%20&#1050;&#1086;&#1084;&#1080;&#1089;&#1089;&#1080;&#1080;%20&#1086;&#1090;%2027.06.2022%20&#8470;6/27.06.%20&#1057;&#1042;&#1054;&#1044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"/>
      <sheetName val="КС"/>
      <sheetName val="ср взв (КС)"/>
      <sheetName val="СДП"/>
      <sheetName val="ДС"/>
      <sheetName val="ДИАЛИЗ"/>
      <sheetName val="СМП"/>
      <sheetName val="АПП подуш. 2022 интегрир"/>
      <sheetName val="АПП самост "/>
      <sheetName val="СВОД!"/>
      <sheetName val="Онкология"/>
      <sheetName val="ТПОМС 2021+Онко"/>
      <sheetName val="ТПОМС 2020+ Онко"/>
      <sheetName val="СПК ДС"/>
      <sheetName val="СПК СДП"/>
      <sheetName val="СПК КС"/>
    </sheetNames>
    <sheetDataSet>
      <sheetData sheetId="0"/>
      <sheetData sheetId="1"/>
      <sheetData sheetId="2"/>
      <sheetData sheetId="3"/>
      <sheetData sheetId="4">
        <row r="10">
          <cell r="EQ10">
            <v>5008</v>
          </cell>
        </row>
      </sheetData>
      <sheetData sheetId="5"/>
      <sheetData sheetId="6"/>
      <sheetData sheetId="7"/>
      <sheetData sheetId="8"/>
      <sheetData sheetId="9">
        <row r="89">
          <cell r="DA89">
            <v>0</v>
          </cell>
          <cell r="DC89">
            <v>100</v>
          </cell>
        </row>
        <row r="96">
          <cell r="DC96">
            <v>100</v>
          </cell>
        </row>
        <row r="118">
          <cell r="DA118">
            <v>0</v>
          </cell>
          <cell r="DC118">
            <v>100</v>
          </cell>
        </row>
        <row r="158">
          <cell r="DC158">
            <v>100</v>
          </cell>
        </row>
      </sheetData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98787"/>
  </sheetPr>
  <dimension ref="A1:DX229"/>
  <sheetViews>
    <sheetView tabSelected="1" zoomScale="80" zoomScaleNormal="80" zoomScaleSheetLayoutView="80" workbookViewId="0">
      <pane xSplit="14" ySplit="10" topLeftCell="Q11" activePane="bottomRight" state="frozen"/>
      <selection activeCell="BC452" sqref="BC452"/>
      <selection pane="topRight" activeCell="BC452" sqref="BC452"/>
      <selection pane="bottomLeft" activeCell="BC452" sqref="BC452"/>
      <selection pane="bottomRight" activeCell="DL8" sqref="DL8"/>
    </sheetView>
  </sheetViews>
  <sheetFormatPr defaultRowHeight="15.75" x14ac:dyDescent="0.25"/>
  <cols>
    <col min="1" max="1" width="5" customWidth="1"/>
    <col min="2" max="2" width="6.7109375" style="1" customWidth="1"/>
    <col min="3" max="3" width="10.85546875" style="1" customWidth="1"/>
    <col min="4" max="4" width="43.42578125" style="1" customWidth="1"/>
    <col min="5" max="5" width="8.85546875" style="1" customWidth="1"/>
    <col min="6" max="6" width="6.7109375" style="116" customWidth="1"/>
    <col min="7" max="7" width="9.28515625" style="116" customWidth="1"/>
    <col min="8" max="9" width="6.42578125" style="1" customWidth="1"/>
    <col min="10" max="10" width="6.42578125" style="1" hidden="1" customWidth="1"/>
    <col min="11" max="14" width="6.7109375" style="1" hidden="1" customWidth="1"/>
    <col min="15" max="15" width="10" style="1" hidden="1" customWidth="1"/>
    <col min="16" max="16" width="16.7109375" style="1" hidden="1" customWidth="1"/>
    <col min="17" max="17" width="10" style="1" customWidth="1"/>
    <col min="18" max="18" width="15" style="1" customWidth="1"/>
    <col min="19" max="19" width="10" style="1" hidden="1" customWidth="1"/>
    <col min="20" max="20" width="15.7109375" style="1" hidden="1" customWidth="1"/>
    <col min="21" max="21" width="10" style="1" hidden="1" customWidth="1"/>
    <col min="22" max="22" width="15" style="1" hidden="1" customWidth="1"/>
    <col min="23" max="23" width="10" style="1" hidden="1" customWidth="1"/>
    <col min="24" max="24" width="17.7109375" style="1" hidden="1" customWidth="1"/>
    <col min="25" max="25" width="10" style="1" hidden="1" customWidth="1"/>
    <col min="26" max="26" width="16.7109375" style="1" hidden="1" customWidth="1"/>
    <col min="27" max="27" width="10" style="235" hidden="1" customWidth="1"/>
    <col min="28" max="28" width="15" style="235" hidden="1" customWidth="1"/>
    <col min="29" max="29" width="10" style="1" hidden="1" customWidth="1"/>
    <col min="30" max="30" width="14.85546875" style="1" hidden="1" customWidth="1"/>
    <col min="31" max="31" width="10" style="1" hidden="1" customWidth="1"/>
    <col min="32" max="32" width="16.7109375" style="1" hidden="1" customWidth="1"/>
    <col min="33" max="33" width="11.140625" style="1" hidden="1" customWidth="1"/>
    <col min="34" max="34" width="16.7109375" style="1" hidden="1" customWidth="1"/>
    <col min="35" max="35" width="10" style="1" hidden="1" customWidth="1"/>
    <col min="36" max="36" width="15" style="1" hidden="1" customWidth="1"/>
    <col min="37" max="37" width="10" style="1" hidden="1" customWidth="1"/>
    <col min="38" max="38" width="16.7109375" style="1" hidden="1" customWidth="1"/>
    <col min="39" max="39" width="10" style="235" hidden="1" customWidth="1"/>
    <col min="40" max="40" width="15" style="235" hidden="1" customWidth="1"/>
    <col min="41" max="41" width="10" style="1" hidden="1" customWidth="1"/>
    <col min="42" max="42" width="16.7109375" style="1" hidden="1" customWidth="1"/>
    <col min="43" max="43" width="10" style="1" hidden="1" customWidth="1"/>
    <col min="44" max="44" width="15.140625" style="1" hidden="1" customWidth="1"/>
    <col min="45" max="45" width="10" style="1" hidden="1" customWidth="1"/>
    <col min="46" max="46" width="15" style="1" hidden="1" customWidth="1"/>
    <col min="47" max="47" width="11" style="1" hidden="1" customWidth="1"/>
    <col min="48" max="48" width="13.140625" style="1" hidden="1" customWidth="1"/>
    <col min="49" max="49" width="10" style="116" hidden="1" customWidth="1"/>
    <col min="50" max="50" width="16.140625" style="116" hidden="1" customWidth="1"/>
    <col min="51" max="51" width="10" style="1" hidden="1" customWidth="1"/>
    <col min="52" max="52" width="15" style="1" hidden="1" customWidth="1"/>
    <col min="53" max="53" width="10" style="1" hidden="1" customWidth="1"/>
    <col min="54" max="54" width="15" style="1" hidden="1" customWidth="1"/>
    <col min="55" max="55" width="10" style="1" hidden="1" customWidth="1"/>
    <col min="56" max="56" width="16.140625" style="1" hidden="1" customWidth="1"/>
    <col min="57" max="57" width="10" style="1" hidden="1" customWidth="1"/>
    <col min="58" max="58" width="16.140625" style="1" hidden="1" customWidth="1"/>
    <col min="59" max="59" width="10" style="1" hidden="1" customWidth="1"/>
    <col min="60" max="60" width="15" style="1" hidden="1" customWidth="1"/>
    <col min="61" max="61" width="10" style="1" hidden="1" customWidth="1"/>
    <col min="62" max="62" width="15" style="1" hidden="1" customWidth="1"/>
    <col min="63" max="63" width="10" style="1" hidden="1" customWidth="1"/>
    <col min="64" max="64" width="16.140625" style="1" hidden="1" customWidth="1"/>
    <col min="65" max="65" width="10" style="1" hidden="1" customWidth="1"/>
    <col min="66" max="66" width="15" style="1" hidden="1" customWidth="1"/>
    <col min="67" max="67" width="10" style="1" hidden="1" customWidth="1"/>
    <col min="68" max="68" width="15" style="1" hidden="1" customWidth="1"/>
    <col min="69" max="69" width="10" style="1" hidden="1" customWidth="1"/>
    <col min="70" max="70" width="16.140625" style="1" hidden="1" customWidth="1"/>
    <col min="71" max="71" width="10" style="1" hidden="1" customWidth="1"/>
    <col min="72" max="72" width="15" style="1" hidden="1" customWidth="1"/>
    <col min="73" max="73" width="11" style="236" hidden="1" customWidth="1"/>
    <col min="74" max="74" width="16.5703125" style="1" hidden="1" customWidth="1"/>
    <col min="75" max="75" width="10" style="1" hidden="1" customWidth="1"/>
    <col min="76" max="76" width="16.140625" style="1" hidden="1" customWidth="1"/>
    <col min="77" max="77" width="10" style="1" hidden="1" customWidth="1"/>
    <col min="78" max="78" width="16.140625" style="1" hidden="1" customWidth="1"/>
    <col min="79" max="79" width="10" style="237" hidden="1" customWidth="1"/>
    <col min="80" max="80" width="14.85546875" style="237" hidden="1" customWidth="1"/>
    <col min="81" max="81" width="10" style="1" hidden="1" customWidth="1"/>
    <col min="82" max="82" width="16.140625" style="1" hidden="1" customWidth="1"/>
    <col min="83" max="83" width="10" style="1" hidden="1" customWidth="1"/>
    <col min="84" max="84" width="15" style="1" hidden="1" customWidth="1"/>
    <col min="85" max="85" width="9.85546875" style="179" hidden="1" customWidth="1"/>
    <col min="86" max="86" width="16.140625" style="1" hidden="1" customWidth="1"/>
    <col min="87" max="87" width="10" style="1" hidden="1" customWidth="1"/>
    <col min="88" max="88" width="15" style="1" hidden="1" customWidth="1"/>
    <col min="89" max="89" width="10" style="1" hidden="1" customWidth="1"/>
    <col min="90" max="90" width="15" style="1" hidden="1" customWidth="1"/>
    <col min="91" max="91" width="10" style="1" hidden="1" customWidth="1"/>
    <col min="92" max="92" width="15" style="1" hidden="1" customWidth="1"/>
    <col min="93" max="93" width="10.42578125" style="1" hidden="1" customWidth="1"/>
    <col min="94" max="94" width="15.140625" style="1" hidden="1" customWidth="1"/>
    <col min="95" max="95" width="11.140625" style="1" hidden="1" customWidth="1"/>
    <col min="96" max="96" width="16.85546875" style="1" hidden="1" customWidth="1"/>
    <col min="97" max="97" width="10" style="1" hidden="1" customWidth="1"/>
    <col min="98" max="98" width="16.140625" style="1" hidden="1" customWidth="1"/>
    <col min="99" max="99" width="8.5703125" style="1" hidden="1" customWidth="1"/>
    <col min="100" max="100" width="14.42578125" style="1" hidden="1" customWidth="1"/>
    <col min="101" max="101" width="10" style="1" hidden="1" customWidth="1"/>
    <col min="102" max="102" width="15.5703125" style="1" hidden="1" customWidth="1"/>
    <col min="103" max="103" width="12.7109375" style="1" hidden="1" customWidth="1"/>
    <col min="104" max="104" width="18.5703125" style="1" hidden="1" customWidth="1"/>
    <col min="105" max="106" width="8.7109375" style="1" hidden="1" customWidth="1"/>
    <col min="107" max="107" width="12.7109375" style="1" hidden="1" customWidth="1"/>
    <col min="108" max="108" width="15.5703125" style="1" hidden="1" customWidth="1"/>
    <col min="109" max="109" width="12.5703125" style="1" hidden="1" customWidth="1"/>
    <col min="110" max="110" width="18.5703125" style="1" hidden="1" customWidth="1"/>
    <col min="111" max="111" width="10.85546875" hidden="1" customWidth="1"/>
    <col min="112" max="112" width="16.5703125" hidden="1" customWidth="1"/>
    <col min="113" max="113" width="10.28515625" hidden="1" customWidth="1"/>
    <col min="114" max="114" width="17.140625" hidden="1" customWidth="1"/>
    <col min="115" max="121" width="9.140625" customWidth="1"/>
  </cols>
  <sheetData>
    <row r="1" spans="1:114" x14ac:dyDescent="0.25">
      <c r="Q1" s="252" t="s">
        <v>554</v>
      </c>
      <c r="R1" s="252"/>
    </row>
    <row r="2" spans="1:114" ht="48" customHeight="1" x14ac:dyDescent="0.25">
      <c r="Q2" s="253" t="s">
        <v>555</v>
      </c>
      <c r="R2" s="253"/>
    </row>
    <row r="3" spans="1:114" ht="39.75" customHeight="1" x14ac:dyDescent="0.25">
      <c r="B3" s="251" t="s">
        <v>553</v>
      </c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U3" s="2"/>
      <c r="V3" s="2"/>
      <c r="W3" s="3"/>
      <c r="X3" s="4"/>
      <c r="Y3" s="3"/>
      <c r="Z3" s="3"/>
      <c r="AA3" s="3"/>
      <c r="AB3" s="3"/>
      <c r="AC3" s="3"/>
      <c r="AD3" s="3"/>
      <c r="AE3" s="3">
        <f>'[3]СВОД!'!DA89</f>
        <v>0</v>
      </c>
      <c r="AF3" s="3">
        <f>'[3]СВОД!'!DC89</f>
        <v>100</v>
      </c>
      <c r="AG3" s="3"/>
      <c r="AH3" s="3">
        <f>'[3]СВОД!'!DC96</f>
        <v>100</v>
      </c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>
        <f>'[3]СВОД!'!DC158</f>
        <v>100</v>
      </c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>
        <f>'[3]СВОД!'!DA118</f>
        <v>0</v>
      </c>
      <c r="BT3" s="3">
        <f>'[3]СВОД!'!DC118</f>
        <v>100</v>
      </c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5"/>
      <c r="CH3" s="2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</row>
    <row r="4" spans="1:114" s="14" customFormat="1" ht="9.75" customHeight="1" x14ac:dyDescent="0.25">
      <c r="A4" s="6"/>
      <c r="B4" s="7"/>
      <c r="C4" s="7"/>
      <c r="D4" s="8"/>
      <c r="E4" s="9"/>
      <c r="F4" s="9"/>
      <c r="G4" s="9"/>
      <c r="H4" s="9"/>
      <c r="I4" s="10"/>
      <c r="J4" s="10"/>
      <c r="K4" s="9"/>
      <c r="L4" s="9"/>
      <c r="M4" s="9"/>
      <c r="N4" s="9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2"/>
      <c r="CB4" s="12"/>
      <c r="CC4" s="11"/>
      <c r="CD4" s="11"/>
      <c r="CE4" s="11"/>
      <c r="CF4" s="11"/>
      <c r="CG4" s="13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</row>
    <row r="5" spans="1:114" s="15" customFormat="1" ht="75" customHeight="1" x14ac:dyDescent="0.25">
      <c r="A5" s="291" t="s">
        <v>0</v>
      </c>
      <c r="B5" s="291" t="s">
        <v>1</v>
      </c>
      <c r="C5" s="291" t="s">
        <v>2</v>
      </c>
      <c r="D5" s="293" t="s">
        <v>3</v>
      </c>
      <c r="E5" s="294" t="s">
        <v>4</v>
      </c>
      <c r="F5" s="258" t="s">
        <v>5</v>
      </c>
      <c r="G5" s="259" t="s">
        <v>6</v>
      </c>
      <c r="H5" s="261" t="s">
        <v>7</v>
      </c>
      <c r="I5" s="261" t="s">
        <v>8</v>
      </c>
      <c r="J5" s="261"/>
      <c r="K5" s="258" t="s">
        <v>9</v>
      </c>
      <c r="L5" s="289"/>
      <c r="M5" s="289"/>
      <c r="N5" s="290"/>
      <c r="O5" s="275" t="s">
        <v>10</v>
      </c>
      <c r="P5" s="276"/>
      <c r="Q5" s="281" t="s">
        <v>11</v>
      </c>
      <c r="R5" s="282"/>
      <c r="S5" s="283" t="s">
        <v>12</v>
      </c>
      <c r="T5" s="284"/>
      <c r="U5" s="283" t="s">
        <v>13</v>
      </c>
      <c r="V5" s="284"/>
      <c r="W5" s="275" t="s">
        <v>14</v>
      </c>
      <c r="X5" s="276"/>
      <c r="Y5" s="273" t="s">
        <v>15</v>
      </c>
      <c r="Z5" s="277"/>
      <c r="AA5" s="285" t="s">
        <v>16</v>
      </c>
      <c r="AB5" s="286"/>
      <c r="AC5" s="275" t="s">
        <v>17</v>
      </c>
      <c r="AD5" s="276"/>
      <c r="AE5" s="275" t="s">
        <v>18</v>
      </c>
      <c r="AF5" s="276"/>
      <c r="AG5" s="275" t="s">
        <v>19</v>
      </c>
      <c r="AH5" s="276"/>
      <c r="AI5" s="275" t="s">
        <v>20</v>
      </c>
      <c r="AJ5" s="276"/>
      <c r="AK5" s="275" t="s">
        <v>21</v>
      </c>
      <c r="AL5" s="276"/>
      <c r="AM5" s="270" t="s">
        <v>22</v>
      </c>
      <c r="AN5" s="280"/>
      <c r="AO5" s="275" t="s">
        <v>23</v>
      </c>
      <c r="AP5" s="276"/>
      <c r="AQ5" s="278" t="s">
        <v>24</v>
      </c>
      <c r="AR5" s="279"/>
      <c r="AS5" s="275" t="s">
        <v>25</v>
      </c>
      <c r="AT5" s="276"/>
      <c r="AU5" s="278" t="s">
        <v>26</v>
      </c>
      <c r="AV5" s="279"/>
      <c r="AW5" s="275" t="s">
        <v>27</v>
      </c>
      <c r="AX5" s="276"/>
      <c r="AY5" s="270" t="s">
        <v>28</v>
      </c>
      <c r="AZ5" s="271"/>
      <c r="BA5" s="278" t="s">
        <v>29</v>
      </c>
      <c r="BB5" s="279"/>
      <c r="BC5" s="275" t="s">
        <v>30</v>
      </c>
      <c r="BD5" s="276"/>
      <c r="BE5" s="275" t="s">
        <v>31</v>
      </c>
      <c r="BF5" s="276"/>
      <c r="BG5" s="275" t="s">
        <v>32</v>
      </c>
      <c r="BH5" s="276"/>
      <c r="BI5" s="278" t="s">
        <v>33</v>
      </c>
      <c r="BJ5" s="279"/>
      <c r="BK5" s="275" t="s">
        <v>34</v>
      </c>
      <c r="BL5" s="276"/>
      <c r="BM5" s="275" t="s">
        <v>35</v>
      </c>
      <c r="BN5" s="276"/>
      <c r="BO5" s="275" t="s">
        <v>36</v>
      </c>
      <c r="BP5" s="276"/>
      <c r="BQ5" s="275" t="s">
        <v>37</v>
      </c>
      <c r="BR5" s="276"/>
      <c r="BS5" s="275" t="s">
        <v>38</v>
      </c>
      <c r="BT5" s="276"/>
      <c r="BU5" s="275" t="s">
        <v>39</v>
      </c>
      <c r="BV5" s="276"/>
      <c r="BW5" s="275" t="s">
        <v>40</v>
      </c>
      <c r="BX5" s="276"/>
      <c r="BY5" s="275" t="s">
        <v>41</v>
      </c>
      <c r="BZ5" s="276"/>
      <c r="CA5" s="278" t="s">
        <v>42</v>
      </c>
      <c r="CB5" s="279"/>
      <c r="CC5" s="275" t="s">
        <v>43</v>
      </c>
      <c r="CD5" s="276"/>
      <c r="CE5" s="278" t="s">
        <v>44</v>
      </c>
      <c r="CF5" s="279"/>
      <c r="CG5" s="275" t="s">
        <v>45</v>
      </c>
      <c r="CH5" s="276"/>
      <c r="CI5" s="275" t="s">
        <v>46</v>
      </c>
      <c r="CJ5" s="276"/>
      <c r="CK5" s="275" t="s">
        <v>47</v>
      </c>
      <c r="CL5" s="276"/>
      <c r="CM5" s="275" t="s">
        <v>48</v>
      </c>
      <c r="CN5" s="276"/>
      <c r="CO5" s="275" t="s">
        <v>49</v>
      </c>
      <c r="CP5" s="276"/>
      <c r="CQ5" s="275" t="s">
        <v>50</v>
      </c>
      <c r="CR5" s="276"/>
      <c r="CS5" s="275" t="s">
        <v>51</v>
      </c>
      <c r="CT5" s="276"/>
      <c r="CU5" s="273" t="s">
        <v>52</v>
      </c>
      <c r="CV5" s="277"/>
      <c r="CW5" s="268" t="s">
        <v>53</v>
      </c>
      <c r="CX5" s="269"/>
      <c r="CY5" s="270" t="s">
        <v>54</v>
      </c>
      <c r="CZ5" s="271"/>
      <c r="DA5" s="272" t="s">
        <v>55</v>
      </c>
      <c r="DB5" s="272"/>
      <c r="DC5" s="273" t="s">
        <v>56</v>
      </c>
      <c r="DD5" s="274"/>
      <c r="DE5" s="264" t="s">
        <v>57</v>
      </c>
      <c r="DF5" s="264"/>
      <c r="DG5" s="264" t="s">
        <v>58</v>
      </c>
      <c r="DH5" s="264"/>
      <c r="DI5" s="264" t="s">
        <v>59</v>
      </c>
      <c r="DJ5" s="264"/>
    </row>
    <row r="6" spans="1:114" s="17" customFormat="1" ht="15.75" hidden="1" customHeight="1" x14ac:dyDescent="0.25">
      <c r="A6" s="291"/>
      <c r="B6" s="291"/>
      <c r="C6" s="291"/>
      <c r="D6" s="293"/>
      <c r="E6" s="294"/>
      <c r="F6" s="258"/>
      <c r="G6" s="287"/>
      <c r="H6" s="288"/>
      <c r="I6" s="288"/>
      <c r="J6" s="288"/>
      <c r="K6" s="265" t="s">
        <v>60</v>
      </c>
      <c r="L6" s="266"/>
      <c r="M6" s="266"/>
      <c r="N6" s="267"/>
      <c r="O6" s="254" t="s">
        <v>61</v>
      </c>
      <c r="P6" s="255"/>
      <c r="Q6" s="254" t="s">
        <v>62</v>
      </c>
      <c r="R6" s="255"/>
      <c r="S6" s="254" t="s">
        <v>63</v>
      </c>
      <c r="T6" s="255"/>
      <c r="U6" s="254" t="s">
        <v>64</v>
      </c>
      <c r="V6" s="255"/>
      <c r="W6" s="254" t="s">
        <v>65</v>
      </c>
      <c r="X6" s="255"/>
      <c r="Y6" s="254" t="s">
        <v>66</v>
      </c>
      <c r="Z6" s="255"/>
      <c r="AA6" s="254" t="s">
        <v>67</v>
      </c>
      <c r="AB6" s="255"/>
      <c r="AC6" s="254" t="s">
        <v>68</v>
      </c>
      <c r="AD6" s="255"/>
      <c r="AE6" s="254" t="s">
        <v>69</v>
      </c>
      <c r="AF6" s="255"/>
      <c r="AG6" s="256" t="s">
        <v>70</v>
      </c>
      <c r="AH6" s="256"/>
      <c r="AI6" s="263" t="s">
        <v>71</v>
      </c>
      <c r="AJ6" s="255"/>
      <c r="AK6" s="254" t="s">
        <v>72</v>
      </c>
      <c r="AL6" s="255"/>
      <c r="AM6" s="254" t="s">
        <v>73</v>
      </c>
      <c r="AN6" s="255"/>
      <c r="AO6" s="254" t="s">
        <v>74</v>
      </c>
      <c r="AP6" s="255"/>
      <c r="AQ6" s="254" t="s">
        <v>75</v>
      </c>
      <c r="AR6" s="255"/>
      <c r="AS6" s="254" t="s">
        <v>76</v>
      </c>
      <c r="AT6" s="255"/>
      <c r="AU6" s="254" t="s">
        <v>77</v>
      </c>
      <c r="AV6" s="255"/>
      <c r="AW6" s="254" t="s">
        <v>78</v>
      </c>
      <c r="AX6" s="255"/>
      <c r="AY6" s="254" t="s">
        <v>79</v>
      </c>
      <c r="AZ6" s="255"/>
      <c r="BA6" s="254" t="s">
        <v>80</v>
      </c>
      <c r="BB6" s="255"/>
      <c r="BC6" s="254" t="s">
        <v>81</v>
      </c>
      <c r="BD6" s="255"/>
      <c r="BE6" s="254" t="s">
        <v>82</v>
      </c>
      <c r="BF6" s="255"/>
      <c r="BG6" s="254" t="s">
        <v>83</v>
      </c>
      <c r="BH6" s="255"/>
      <c r="BI6" s="254" t="s">
        <v>84</v>
      </c>
      <c r="BJ6" s="255"/>
      <c r="BK6" s="254" t="s">
        <v>85</v>
      </c>
      <c r="BL6" s="255"/>
      <c r="BM6" s="254" t="s">
        <v>86</v>
      </c>
      <c r="BN6" s="255"/>
      <c r="BO6" s="254" t="s">
        <v>87</v>
      </c>
      <c r="BP6" s="255"/>
      <c r="BQ6" s="254" t="s">
        <v>88</v>
      </c>
      <c r="BR6" s="255"/>
      <c r="BS6" s="254" t="s">
        <v>89</v>
      </c>
      <c r="BT6" s="255"/>
      <c r="BU6" s="254" t="s">
        <v>90</v>
      </c>
      <c r="BV6" s="255"/>
      <c r="BW6" s="254" t="s">
        <v>91</v>
      </c>
      <c r="BX6" s="255"/>
      <c r="BY6" s="254" t="s">
        <v>92</v>
      </c>
      <c r="BZ6" s="255"/>
      <c r="CA6" s="254" t="s">
        <v>93</v>
      </c>
      <c r="CB6" s="255"/>
      <c r="CC6" s="254" t="s">
        <v>94</v>
      </c>
      <c r="CD6" s="255"/>
      <c r="CE6" s="254" t="s">
        <v>95</v>
      </c>
      <c r="CF6" s="255"/>
      <c r="CG6" s="254" t="s">
        <v>96</v>
      </c>
      <c r="CH6" s="255"/>
      <c r="CI6" s="254" t="s">
        <v>97</v>
      </c>
      <c r="CJ6" s="255"/>
      <c r="CK6" s="254" t="s">
        <v>98</v>
      </c>
      <c r="CL6" s="255"/>
      <c r="CM6" s="254" t="s">
        <v>99</v>
      </c>
      <c r="CN6" s="255"/>
      <c r="CO6" s="254" t="s">
        <v>100</v>
      </c>
      <c r="CP6" s="255"/>
      <c r="CQ6" s="254" t="s">
        <v>101</v>
      </c>
      <c r="CR6" s="255"/>
      <c r="CS6" s="254" t="s">
        <v>102</v>
      </c>
      <c r="CT6" s="255"/>
      <c r="CU6" s="254" t="s">
        <v>103</v>
      </c>
      <c r="CV6" s="255"/>
      <c r="CW6" s="257"/>
      <c r="CX6" s="257"/>
      <c r="CY6" s="256" t="s">
        <v>104</v>
      </c>
      <c r="CZ6" s="256"/>
      <c r="DA6" s="16"/>
      <c r="DB6" s="16"/>
      <c r="DC6" s="16"/>
      <c r="DD6" s="16"/>
      <c r="DE6" s="257"/>
      <c r="DF6" s="257"/>
      <c r="DG6" s="257"/>
      <c r="DH6" s="257"/>
      <c r="DI6" s="257"/>
      <c r="DJ6" s="257"/>
    </row>
    <row r="7" spans="1:114" s="18" customFormat="1" ht="15.75" customHeight="1" x14ac:dyDescent="0.25">
      <c r="A7" s="291"/>
      <c r="B7" s="291"/>
      <c r="C7" s="291"/>
      <c r="D7" s="293"/>
      <c r="E7" s="294"/>
      <c r="F7" s="258"/>
      <c r="G7" s="287"/>
      <c r="H7" s="288"/>
      <c r="I7" s="288"/>
      <c r="J7" s="288"/>
      <c r="K7" s="258" t="s">
        <v>105</v>
      </c>
      <c r="L7" s="259" t="s">
        <v>106</v>
      </c>
      <c r="M7" s="261" t="s">
        <v>107</v>
      </c>
      <c r="N7" s="261" t="s">
        <v>108</v>
      </c>
      <c r="O7" s="254" t="s">
        <v>109</v>
      </c>
      <c r="P7" s="255"/>
      <c r="Q7" s="254" t="s">
        <v>109</v>
      </c>
      <c r="R7" s="255"/>
      <c r="S7" s="254" t="s">
        <v>109</v>
      </c>
      <c r="T7" s="255"/>
      <c r="U7" s="254" t="s">
        <v>109</v>
      </c>
      <c r="V7" s="255"/>
      <c r="W7" s="254" t="s">
        <v>109</v>
      </c>
      <c r="X7" s="255"/>
      <c r="Y7" s="254" t="s">
        <v>109</v>
      </c>
      <c r="Z7" s="255"/>
      <c r="AA7" s="254" t="s">
        <v>109</v>
      </c>
      <c r="AB7" s="255"/>
      <c r="AC7" s="254" t="s">
        <v>109</v>
      </c>
      <c r="AD7" s="255"/>
      <c r="AE7" s="254" t="s">
        <v>109</v>
      </c>
      <c r="AF7" s="255"/>
      <c r="AG7" s="254" t="s">
        <v>109</v>
      </c>
      <c r="AH7" s="255"/>
      <c r="AI7" s="254" t="s">
        <v>109</v>
      </c>
      <c r="AJ7" s="255"/>
      <c r="AK7" s="254" t="s">
        <v>109</v>
      </c>
      <c r="AL7" s="255"/>
      <c r="AM7" s="254" t="s">
        <v>109</v>
      </c>
      <c r="AN7" s="255"/>
      <c r="AO7" s="254" t="s">
        <v>109</v>
      </c>
      <c r="AP7" s="255"/>
      <c r="AQ7" s="254" t="s">
        <v>109</v>
      </c>
      <c r="AR7" s="255"/>
      <c r="AS7" s="254" t="s">
        <v>109</v>
      </c>
      <c r="AT7" s="255"/>
      <c r="AU7" s="254" t="s">
        <v>109</v>
      </c>
      <c r="AV7" s="255"/>
      <c r="AW7" s="254" t="s">
        <v>109</v>
      </c>
      <c r="AX7" s="255"/>
      <c r="AY7" s="254" t="s">
        <v>109</v>
      </c>
      <c r="AZ7" s="255"/>
      <c r="BA7" s="254" t="s">
        <v>109</v>
      </c>
      <c r="BB7" s="255"/>
      <c r="BC7" s="254" t="s">
        <v>109</v>
      </c>
      <c r="BD7" s="255"/>
      <c r="BE7" s="254" t="s">
        <v>109</v>
      </c>
      <c r="BF7" s="255"/>
      <c r="BG7" s="254" t="s">
        <v>109</v>
      </c>
      <c r="BH7" s="255"/>
      <c r="BI7" s="254" t="s">
        <v>109</v>
      </c>
      <c r="BJ7" s="255"/>
      <c r="BK7" s="254" t="s">
        <v>109</v>
      </c>
      <c r="BL7" s="255"/>
      <c r="BM7" s="254" t="s">
        <v>109</v>
      </c>
      <c r="BN7" s="255"/>
      <c r="BO7" s="254" t="s">
        <v>109</v>
      </c>
      <c r="BP7" s="255"/>
      <c r="BQ7" s="254" t="s">
        <v>109</v>
      </c>
      <c r="BR7" s="255"/>
      <c r="BS7" s="254" t="s">
        <v>109</v>
      </c>
      <c r="BT7" s="255"/>
      <c r="BU7" s="254" t="s">
        <v>109</v>
      </c>
      <c r="BV7" s="255"/>
      <c r="BW7" s="254" t="s">
        <v>109</v>
      </c>
      <c r="BX7" s="255"/>
      <c r="BY7" s="254" t="s">
        <v>109</v>
      </c>
      <c r="BZ7" s="255"/>
      <c r="CA7" s="254" t="s">
        <v>109</v>
      </c>
      <c r="CB7" s="255"/>
      <c r="CC7" s="254" t="s">
        <v>109</v>
      </c>
      <c r="CD7" s="255"/>
      <c r="CE7" s="254" t="s">
        <v>109</v>
      </c>
      <c r="CF7" s="255"/>
      <c r="CG7" s="254" t="s">
        <v>109</v>
      </c>
      <c r="CH7" s="255"/>
      <c r="CI7" s="254" t="s">
        <v>109</v>
      </c>
      <c r="CJ7" s="255"/>
      <c r="CK7" s="254" t="s">
        <v>109</v>
      </c>
      <c r="CL7" s="255"/>
      <c r="CM7" s="254" t="s">
        <v>109</v>
      </c>
      <c r="CN7" s="255"/>
      <c r="CO7" s="254" t="s">
        <v>109</v>
      </c>
      <c r="CP7" s="255"/>
      <c r="CQ7" s="254" t="s">
        <v>109</v>
      </c>
      <c r="CR7" s="255"/>
      <c r="CS7" s="254" t="s">
        <v>109</v>
      </c>
      <c r="CT7" s="255"/>
      <c r="CU7" s="254" t="s">
        <v>109</v>
      </c>
      <c r="CV7" s="255"/>
      <c r="CW7" s="254" t="s">
        <v>109</v>
      </c>
      <c r="CX7" s="255"/>
      <c r="CY7" s="254" t="s">
        <v>109</v>
      </c>
      <c r="CZ7" s="255"/>
      <c r="DA7" s="254" t="s">
        <v>109</v>
      </c>
      <c r="DB7" s="255"/>
      <c r="DC7" s="254" t="s">
        <v>109</v>
      </c>
      <c r="DD7" s="255"/>
      <c r="DE7" s="254" t="s">
        <v>109</v>
      </c>
      <c r="DF7" s="255"/>
      <c r="DG7" s="254" t="s">
        <v>109</v>
      </c>
      <c r="DH7" s="255"/>
      <c r="DI7" s="254" t="s">
        <v>109</v>
      </c>
      <c r="DJ7" s="255"/>
    </row>
    <row r="8" spans="1:114" ht="53.25" customHeight="1" x14ac:dyDescent="0.25">
      <c r="A8" s="292"/>
      <c r="B8" s="292"/>
      <c r="C8" s="292"/>
      <c r="D8" s="293"/>
      <c r="E8" s="294"/>
      <c r="F8" s="258"/>
      <c r="G8" s="260"/>
      <c r="H8" s="262"/>
      <c r="I8" s="262"/>
      <c r="J8" s="262"/>
      <c r="K8" s="258"/>
      <c r="L8" s="260"/>
      <c r="M8" s="262"/>
      <c r="N8" s="262"/>
      <c r="O8" s="19" t="s">
        <v>110</v>
      </c>
      <c r="P8" s="20" t="s">
        <v>111</v>
      </c>
      <c r="Q8" s="19" t="s">
        <v>110</v>
      </c>
      <c r="R8" s="20" t="s">
        <v>111</v>
      </c>
      <c r="S8" s="19" t="s">
        <v>110</v>
      </c>
      <c r="T8" s="20" t="s">
        <v>111</v>
      </c>
      <c r="U8" s="19" t="s">
        <v>110</v>
      </c>
      <c r="V8" s="20" t="s">
        <v>111</v>
      </c>
      <c r="W8" s="19" t="s">
        <v>110</v>
      </c>
      <c r="X8" s="20" t="s">
        <v>111</v>
      </c>
      <c r="Y8" s="19" t="s">
        <v>110</v>
      </c>
      <c r="Z8" s="20" t="s">
        <v>111</v>
      </c>
      <c r="AA8" s="20" t="s">
        <v>112</v>
      </c>
      <c r="AB8" s="20" t="s">
        <v>111</v>
      </c>
      <c r="AC8" s="19" t="s">
        <v>110</v>
      </c>
      <c r="AD8" s="20" t="s">
        <v>111</v>
      </c>
      <c r="AE8" s="19" t="s">
        <v>110</v>
      </c>
      <c r="AF8" s="20" t="s">
        <v>111</v>
      </c>
      <c r="AG8" s="19" t="s">
        <v>110</v>
      </c>
      <c r="AH8" s="20" t="s">
        <v>111</v>
      </c>
      <c r="AI8" s="19" t="s">
        <v>110</v>
      </c>
      <c r="AJ8" s="20" t="s">
        <v>111</v>
      </c>
      <c r="AK8" s="19" t="s">
        <v>110</v>
      </c>
      <c r="AL8" s="20" t="s">
        <v>111</v>
      </c>
      <c r="AM8" s="20" t="s">
        <v>112</v>
      </c>
      <c r="AN8" s="20" t="s">
        <v>111</v>
      </c>
      <c r="AO8" s="19" t="s">
        <v>110</v>
      </c>
      <c r="AP8" s="20" t="s">
        <v>111</v>
      </c>
      <c r="AQ8" s="19" t="s">
        <v>110</v>
      </c>
      <c r="AR8" s="20" t="s">
        <v>111</v>
      </c>
      <c r="AS8" s="19" t="s">
        <v>110</v>
      </c>
      <c r="AT8" s="20" t="s">
        <v>111</v>
      </c>
      <c r="AU8" s="19" t="s">
        <v>110</v>
      </c>
      <c r="AV8" s="20" t="s">
        <v>111</v>
      </c>
      <c r="AW8" s="19" t="s">
        <v>110</v>
      </c>
      <c r="AX8" s="20" t="s">
        <v>111</v>
      </c>
      <c r="AY8" s="20" t="s">
        <v>112</v>
      </c>
      <c r="AZ8" s="20" t="s">
        <v>111</v>
      </c>
      <c r="BA8" s="19" t="s">
        <v>110</v>
      </c>
      <c r="BB8" s="20" t="s">
        <v>111</v>
      </c>
      <c r="BC8" s="19" t="s">
        <v>110</v>
      </c>
      <c r="BD8" s="20" t="s">
        <v>111</v>
      </c>
      <c r="BE8" s="19" t="s">
        <v>110</v>
      </c>
      <c r="BF8" s="20" t="s">
        <v>111</v>
      </c>
      <c r="BG8" s="19" t="s">
        <v>110</v>
      </c>
      <c r="BH8" s="20" t="s">
        <v>111</v>
      </c>
      <c r="BI8" s="19" t="s">
        <v>110</v>
      </c>
      <c r="BJ8" s="20" t="s">
        <v>111</v>
      </c>
      <c r="BK8" s="19" t="s">
        <v>110</v>
      </c>
      <c r="BL8" s="20" t="s">
        <v>111</v>
      </c>
      <c r="BM8" s="19" t="s">
        <v>110</v>
      </c>
      <c r="BN8" s="20" t="s">
        <v>111</v>
      </c>
      <c r="BO8" s="19" t="s">
        <v>110</v>
      </c>
      <c r="BP8" s="20" t="s">
        <v>111</v>
      </c>
      <c r="BQ8" s="19" t="s">
        <v>110</v>
      </c>
      <c r="BR8" s="20" t="s">
        <v>111</v>
      </c>
      <c r="BS8" s="19" t="s">
        <v>110</v>
      </c>
      <c r="BT8" s="20" t="s">
        <v>111</v>
      </c>
      <c r="BU8" s="19" t="s">
        <v>110</v>
      </c>
      <c r="BV8" s="20" t="s">
        <v>111</v>
      </c>
      <c r="BW8" s="19" t="s">
        <v>110</v>
      </c>
      <c r="BX8" s="20" t="s">
        <v>111</v>
      </c>
      <c r="BY8" s="19" t="s">
        <v>110</v>
      </c>
      <c r="BZ8" s="20" t="s">
        <v>111</v>
      </c>
      <c r="CA8" s="21" t="s">
        <v>112</v>
      </c>
      <c r="CB8" s="21" t="s">
        <v>111</v>
      </c>
      <c r="CC8" s="19" t="s">
        <v>110</v>
      </c>
      <c r="CD8" s="20" t="s">
        <v>111</v>
      </c>
      <c r="CE8" s="19" t="s">
        <v>110</v>
      </c>
      <c r="CF8" s="20" t="s">
        <v>111</v>
      </c>
      <c r="CG8" s="19" t="s">
        <v>110</v>
      </c>
      <c r="CH8" s="20" t="s">
        <v>111</v>
      </c>
      <c r="CI8" s="19" t="s">
        <v>110</v>
      </c>
      <c r="CJ8" s="20" t="s">
        <v>111</v>
      </c>
      <c r="CK8" s="19" t="s">
        <v>110</v>
      </c>
      <c r="CL8" s="20" t="s">
        <v>111</v>
      </c>
      <c r="CM8" s="19" t="s">
        <v>110</v>
      </c>
      <c r="CN8" s="20" t="s">
        <v>111</v>
      </c>
      <c r="CO8" s="19" t="s">
        <v>110</v>
      </c>
      <c r="CP8" s="20" t="s">
        <v>111</v>
      </c>
      <c r="CQ8" s="19" t="s">
        <v>110</v>
      </c>
      <c r="CR8" s="20" t="s">
        <v>111</v>
      </c>
      <c r="CS8" s="19" t="s">
        <v>110</v>
      </c>
      <c r="CT8" s="20" t="s">
        <v>111</v>
      </c>
      <c r="CU8" s="19" t="s">
        <v>110</v>
      </c>
      <c r="CV8" s="20" t="s">
        <v>111</v>
      </c>
      <c r="CW8" s="19" t="s">
        <v>110</v>
      </c>
      <c r="CX8" s="20" t="s">
        <v>111</v>
      </c>
      <c r="CY8" s="20" t="s">
        <v>112</v>
      </c>
      <c r="CZ8" s="20" t="s">
        <v>111</v>
      </c>
      <c r="DA8" s="20"/>
      <c r="DB8" s="20"/>
      <c r="DC8" s="20" t="s">
        <v>112</v>
      </c>
      <c r="DD8" s="20" t="s">
        <v>111</v>
      </c>
      <c r="DE8" s="19" t="s">
        <v>110</v>
      </c>
      <c r="DF8" s="20" t="s">
        <v>111</v>
      </c>
      <c r="DG8" s="19" t="s">
        <v>110</v>
      </c>
      <c r="DH8" s="20" t="s">
        <v>111</v>
      </c>
      <c r="DI8" s="19" t="s">
        <v>110</v>
      </c>
      <c r="DJ8" s="20" t="s">
        <v>111</v>
      </c>
    </row>
    <row r="9" spans="1:114" hidden="1" x14ac:dyDescent="0.25">
      <c r="A9" s="22"/>
      <c r="B9" s="23"/>
      <c r="C9" s="23"/>
      <c r="D9" s="24"/>
      <c r="E9" s="25"/>
      <c r="F9" s="26"/>
      <c r="G9" s="27"/>
      <c r="H9" s="26"/>
      <c r="I9" s="27"/>
      <c r="J9" s="27"/>
      <c r="K9" s="26"/>
      <c r="L9" s="28"/>
      <c r="M9" s="28"/>
      <c r="N9" s="28"/>
      <c r="O9" s="29"/>
      <c r="P9" s="29">
        <v>1</v>
      </c>
      <c r="Q9" s="29"/>
      <c r="R9" s="29">
        <v>1</v>
      </c>
      <c r="S9" s="29"/>
      <c r="T9" s="29">
        <v>1</v>
      </c>
      <c r="U9" s="29"/>
      <c r="V9" s="29">
        <v>1</v>
      </c>
      <c r="W9" s="29"/>
      <c r="X9" s="29">
        <v>1</v>
      </c>
      <c r="Y9" s="30"/>
      <c r="Z9" s="29">
        <v>1</v>
      </c>
      <c r="AA9" s="29"/>
      <c r="AB9" s="29">
        <v>1</v>
      </c>
      <c r="AC9" s="29"/>
      <c r="AD9" s="29">
        <v>1</v>
      </c>
      <c r="AE9" s="29"/>
      <c r="AF9" s="29">
        <v>1</v>
      </c>
      <c r="AG9" s="31"/>
      <c r="AH9" s="31">
        <v>1</v>
      </c>
      <c r="AI9" s="32"/>
      <c r="AJ9" s="29">
        <v>1</v>
      </c>
      <c r="AK9" s="29"/>
      <c r="AL9" s="29">
        <v>1</v>
      </c>
      <c r="AM9" s="33"/>
      <c r="AN9" s="29">
        <v>1</v>
      </c>
      <c r="AO9" s="29"/>
      <c r="AP9" s="29">
        <v>1</v>
      </c>
      <c r="AQ9" s="29"/>
      <c r="AR9" s="29">
        <v>1</v>
      </c>
      <c r="AS9" s="29"/>
      <c r="AT9" s="29">
        <v>1</v>
      </c>
      <c r="AU9" s="29"/>
      <c r="AV9" s="29">
        <v>1</v>
      </c>
      <c r="AW9" s="29"/>
      <c r="AX9" s="29">
        <v>1</v>
      </c>
      <c r="AY9" s="34"/>
      <c r="AZ9" s="34">
        <v>1</v>
      </c>
      <c r="BA9" s="29"/>
      <c r="BB9" s="29">
        <v>1</v>
      </c>
      <c r="BC9" s="29"/>
      <c r="BD9" s="29">
        <v>1</v>
      </c>
      <c r="BE9" s="29"/>
      <c r="BF9" s="29">
        <v>1</v>
      </c>
      <c r="BG9" s="29"/>
      <c r="BH9" s="29">
        <v>1</v>
      </c>
      <c r="BI9" s="29"/>
      <c r="BJ9" s="34">
        <v>1</v>
      </c>
      <c r="BK9" s="29"/>
      <c r="BL9" s="29">
        <v>1</v>
      </c>
      <c r="BM9" s="29"/>
      <c r="BN9" s="29">
        <v>1</v>
      </c>
      <c r="BO9" s="29"/>
      <c r="BP9" s="29">
        <v>1</v>
      </c>
      <c r="BQ9" s="29"/>
      <c r="BR9" s="29">
        <v>1</v>
      </c>
      <c r="BS9" s="29"/>
      <c r="BT9" s="29">
        <v>1</v>
      </c>
      <c r="BU9" s="29"/>
      <c r="BV9" s="29">
        <v>1</v>
      </c>
      <c r="BW9" s="29"/>
      <c r="BX9" s="29">
        <v>1</v>
      </c>
      <c r="BY9" s="29"/>
      <c r="BZ9" s="29">
        <v>1</v>
      </c>
      <c r="CA9" s="35"/>
      <c r="CB9" s="36">
        <v>1</v>
      </c>
      <c r="CC9" s="29"/>
      <c r="CD9" s="34">
        <v>1</v>
      </c>
      <c r="CE9" s="29"/>
      <c r="CF9" s="29">
        <v>1</v>
      </c>
      <c r="CG9" s="30"/>
      <c r="CH9" s="29">
        <v>1</v>
      </c>
      <c r="CI9" s="29"/>
      <c r="CJ9" s="34">
        <v>1</v>
      </c>
      <c r="CK9" s="29"/>
      <c r="CL9" s="34">
        <v>1</v>
      </c>
      <c r="CM9" s="29"/>
      <c r="CN9" s="29">
        <v>1</v>
      </c>
      <c r="CO9" s="29"/>
      <c r="CP9" s="29">
        <v>1</v>
      </c>
      <c r="CQ9" s="29"/>
      <c r="CR9" s="29">
        <v>1</v>
      </c>
      <c r="CS9" s="29"/>
      <c r="CT9" s="29">
        <v>1</v>
      </c>
      <c r="CU9" s="29"/>
      <c r="CV9" s="29">
        <v>1</v>
      </c>
      <c r="CW9" s="29"/>
      <c r="CX9" s="29">
        <v>1</v>
      </c>
      <c r="CY9" s="29"/>
      <c r="CZ9" s="29"/>
      <c r="DA9" s="29"/>
      <c r="DB9" s="29"/>
      <c r="DC9" s="29"/>
      <c r="DD9" s="29"/>
      <c r="DE9" s="23"/>
      <c r="DF9" s="23"/>
    </row>
    <row r="10" spans="1:114" s="1" customFormat="1" ht="15" hidden="1" x14ac:dyDescent="0.25">
      <c r="A10" s="37">
        <v>1</v>
      </c>
      <c r="B10" s="37">
        <v>1</v>
      </c>
      <c r="C10" s="38" t="s">
        <v>113</v>
      </c>
      <c r="D10" s="39" t="s">
        <v>114</v>
      </c>
      <c r="E10" s="40"/>
      <c r="F10" s="41"/>
      <c r="G10" s="42"/>
      <c r="H10" s="41"/>
      <c r="I10" s="43"/>
      <c r="J10" s="43"/>
      <c r="K10" s="41"/>
      <c r="L10" s="43"/>
      <c r="M10" s="43"/>
      <c r="N10" s="43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  <c r="CN10" s="44"/>
      <c r="CO10" s="44"/>
      <c r="CP10" s="44"/>
      <c r="CQ10" s="44"/>
      <c r="CR10" s="44"/>
      <c r="CS10" s="44"/>
      <c r="CT10" s="44"/>
      <c r="CU10" s="44"/>
      <c r="CV10" s="44"/>
      <c r="CW10" s="44"/>
      <c r="CX10" s="44"/>
      <c r="CY10" s="44"/>
      <c r="CZ10" s="44"/>
      <c r="DA10" s="44"/>
      <c r="DB10" s="44"/>
      <c r="DC10" s="44"/>
      <c r="DD10" s="44"/>
      <c r="DE10" s="44"/>
      <c r="DF10" s="44"/>
    </row>
    <row r="11" spans="1:114" s="1" customFormat="1" ht="15" hidden="1" x14ac:dyDescent="0.25">
      <c r="A11" s="37">
        <v>2</v>
      </c>
      <c r="B11" s="37"/>
      <c r="C11" s="38" t="s">
        <v>115</v>
      </c>
      <c r="D11" s="45" t="s">
        <v>116</v>
      </c>
      <c r="E11" s="40"/>
      <c r="F11" s="41"/>
      <c r="G11" s="41"/>
      <c r="H11" s="41"/>
      <c r="I11" s="43"/>
      <c r="J11" s="43"/>
      <c r="K11" s="43"/>
      <c r="L11" s="43"/>
      <c r="M11" s="43"/>
      <c r="N11" s="43"/>
      <c r="O11" s="46">
        <f>SUM(O12:O21)</f>
        <v>100</v>
      </c>
      <c r="P11" s="46">
        <f>SUM(P12:P21)</f>
        <v>1876349.9440000001</v>
      </c>
      <c r="Q11" s="46">
        <f t="shared" ref="Q11:CB11" si="0">SUM(Q12:Q21)</f>
        <v>0</v>
      </c>
      <c r="R11" s="46">
        <f t="shared" si="0"/>
        <v>0</v>
      </c>
      <c r="S11" s="46">
        <f t="shared" si="0"/>
        <v>0</v>
      </c>
      <c r="T11" s="46">
        <f t="shared" si="0"/>
        <v>0</v>
      </c>
      <c r="U11" s="46">
        <f t="shared" si="0"/>
        <v>0</v>
      </c>
      <c r="V11" s="46">
        <f t="shared" si="0"/>
        <v>0</v>
      </c>
      <c r="W11" s="46">
        <f t="shared" si="0"/>
        <v>1100</v>
      </c>
      <c r="X11" s="46">
        <f t="shared" si="0"/>
        <v>123953033.79521066</v>
      </c>
      <c r="Y11" s="46">
        <f t="shared" si="0"/>
        <v>0</v>
      </c>
      <c r="Z11" s="46">
        <f t="shared" si="0"/>
        <v>0</v>
      </c>
      <c r="AA11" s="46">
        <f t="shared" si="0"/>
        <v>0</v>
      </c>
      <c r="AB11" s="46">
        <f t="shared" si="0"/>
        <v>0</v>
      </c>
      <c r="AC11" s="46">
        <f t="shared" si="0"/>
        <v>0</v>
      </c>
      <c r="AD11" s="46">
        <f t="shared" si="0"/>
        <v>0</v>
      </c>
      <c r="AE11" s="46">
        <f t="shared" si="0"/>
        <v>0</v>
      </c>
      <c r="AF11" s="46">
        <f t="shared" si="0"/>
        <v>0</v>
      </c>
      <c r="AG11" s="46">
        <f t="shared" si="0"/>
        <v>50</v>
      </c>
      <c r="AH11" s="46">
        <f t="shared" si="0"/>
        <v>673116.92</v>
      </c>
      <c r="AI11" s="46">
        <f t="shared" si="0"/>
        <v>0</v>
      </c>
      <c r="AJ11" s="46">
        <f t="shared" si="0"/>
        <v>0</v>
      </c>
      <c r="AK11" s="46">
        <f t="shared" si="0"/>
        <v>140</v>
      </c>
      <c r="AL11" s="46">
        <f t="shared" si="0"/>
        <v>2585470.3392000003</v>
      </c>
      <c r="AM11" s="46">
        <f t="shared" si="0"/>
        <v>0</v>
      </c>
      <c r="AN11" s="46">
        <f t="shared" si="0"/>
        <v>0</v>
      </c>
      <c r="AO11" s="46">
        <f t="shared" si="0"/>
        <v>662</v>
      </c>
      <c r="AP11" s="46">
        <f t="shared" si="0"/>
        <v>7446562.9279999984</v>
      </c>
      <c r="AQ11" s="46">
        <f t="shared" si="0"/>
        <v>0</v>
      </c>
      <c r="AR11" s="46">
        <f t="shared" si="0"/>
        <v>0</v>
      </c>
      <c r="AS11" s="46">
        <f t="shared" si="0"/>
        <v>0</v>
      </c>
      <c r="AT11" s="46">
        <f t="shared" si="0"/>
        <v>0</v>
      </c>
      <c r="AU11" s="46">
        <f t="shared" si="0"/>
        <v>0</v>
      </c>
      <c r="AV11" s="46">
        <f t="shared" si="0"/>
        <v>0</v>
      </c>
      <c r="AW11" s="46">
        <f t="shared" si="0"/>
        <v>0</v>
      </c>
      <c r="AX11" s="46">
        <f t="shared" si="0"/>
        <v>0</v>
      </c>
      <c r="AY11" s="46">
        <f t="shared" si="0"/>
        <v>0</v>
      </c>
      <c r="AZ11" s="46">
        <f t="shared" si="0"/>
        <v>0</v>
      </c>
      <c r="BA11" s="46">
        <f t="shared" si="0"/>
        <v>0</v>
      </c>
      <c r="BB11" s="46">
        <f t="shared" si="0"/>
        <v>0</v>
      </c>
      <c r="BC11" s="46">
        <f t="shared" si="0"/>
        <v>327</v>
      </c>
      <c r="BD11" s="46">
        <f t="shared" si="0"/>
        <v>4854429.608</v>
      </c>
      <c r="BE11" s="46">
        <f t="shared" si="0"/>
        <v>15</v>
      </c>
      <c r="BF11" s="46">
        <f t="shared" si="0"/>
        <v>111049.68</v>
      </c>
      <c r="BG11" s="46">
        <f t="shared" si="0"/>
        <v>0</v>
      </c>
      <c r="BH11" s="46">
        <f t="shared" si="0"/>
        <v>0</v>
      </c>
      <c r="BI11" s="46">
        <f t="shared" si="0"/>
        <v>0</v>
      </c>
      <c r="BJ11" s="46">
        <f t="shared" si="0"/>
        <v>0</v>
      </c>
      <c r="BK11" s="46">
        <f t="shared" si="0"/>
        <v>150</v>
      </c>
      <c r="BL11" s="46">
        <f t="shared" si="0"/>
        <v>1940836.6879999996</v>
      </c>
      <c r="BM11" s="46">
        <f t="shared" si="0"/>
        <v>0</v>
      </c>
      <c r="BN11" s="46">
        <f t="shared" si="0"/>
        <v>0</v>
      </c>
      <c r="BO11" s="46">
        <f t="shared" si="0"/>
        <v>0</v>
      </c>
      <c r="BP11" s="46">
        <f t="shared" si="0"/>
        <v>0</v>
      </c>
      <c r="BQ11" s="46">
        <f t="shared" si="0"/>
        <v>0</v>
      </c>
      <c r="BR11" s="46">
        <f t="shared" si="0"/>
        <v>0</v>
      </c>
      <c r="BS11" s="46">
        <f t="shared" si="0"/>
        <v>0</v>
      </c>
      <c r="BT11" s="46">
        <f t="shared" si="0"/>
        <v>0</v>
      </c>
      <c r="BU11" s="46">
        <f t="shared" si="0"/>
        <v>0</v>
      </c>
      <c r="BV11" s="46">
        <f t="shared" si="0"/>
        <v>0</v>
      </c>
      <c r="BW11" s="46">
        <f t="shared" si="0"/>
        <v>262</v>
      </c>
      <c r="BX11" s="46">
        <f t="shared" si="0"/>
        <v>4751523.5712000001</v>
      </c>
      <c r="BY11" s="46">
        <f t="shared" si="0"/>
        <v>280</v>
      </c>
      <c r="BZ11" s="46">
        <f t="shared" si="0"/>
        <v>3580241.6831999999</v>
      </c>
      <c r="CA11" s="46">
        <f t="shared" si="0"/>
        <v>0</v>
      </c>
      <c r="CB11" s="46">
        <f t="shared" si="0"/>
        <v>0</v>
      </c>
      <c r="CC11" s="46">
        <f t="shared" ref="CC11:DF11" si="1">SUM(CC12:CC21)</f>
        <v>135</v>
      </c>
      <c r="CD11" s="46">
        <f t="shared" si="1"/>
        <v>1956812.2559999998</v>
      </c>
      <c r="CE11" s="46">
        <f t="shared" si="1"/>
        <v>0</v>
      </c>
      <c r="CF11" s="46">
        <f t="shared" si="1"/>
        <v>0</v>
      </c>
      <c r="CG11" s="46">
        <f t="shared" si="1"/>
        <v>41</v>
      </c>
      <c r="CH11" s="46">
        <f t="shared" si="1"/>
        <v>672376.58879999991</v>
      </c>
      <c r="CI11" s="46">
        <f t="shared" si="1"/>
        <v>0</v>
      </c>
      <c r="CJ11" s="46">
        <f t="shared" si="1"/>
        <v>0</v>
      </c>
      <c r="CK11" s="46">
        <f t="shared" si="1"/>
        <v>28</v>
      </c>
      <c r="CL11" s="46">
        <f t="shared" si="1"/>
        <v>447004.18559999997</v>
      </c>
      <c r="CM11" s="46">
        <f t="shared" si="1"/>
        <v>0</v>
      </c>
      <c r="CN11" s="46">
        <f t="shared" si="1"/>
        <v>0</v>
      </c>
      <c r="CO11" s="46">
        <f t="shared" si="1"/>
        <v>0</v>
      </c>
      <c r="CP11" s="46">
        <f t="shared" si="1"/>
        <v>0</v>
      </c>
      <c r="CQ11" s="46">
        <f t="shared" si="1"/>
        <v>0</v>
      </c>
      <c r="CR11" s="46">
        <f t="shared" si="1"/>
        <v>0</v>
      </c>
      <c r="CS11" s="46">
        <f t="shared" si="1"/>
        <v>0</v>
      </c>
      <c r="CT11" s="46">
        <f t="shared" si="1"/>
        <v>0</v>
      </c>
      <c r="CU11" s="46">
        <f t="shared" si="1"/>
        <v>5</v>
      </c>
      <c r="CV11" s="46">
        <f t="shared" si="1"/>
        <v>350390.68568</v>
      </c>
      <c r="CW11" s="46">
        <f t="shared" si="1"/>
        <v>0</v>
      </c>
      <c r="CX11" s="46">
        <f t="shared" si="1"/>
        <v>0</v>
      </c>
      <c r="CY11" s="46">
        <f t="shared" si="1"/>
        <v>0</v>
      </c>
      <c r="CZ11" s="46">
        <f t="shared" si="1"/>
        <v>0</v>
      </c>
      <c r="DA11" s="46">
        <f t="shared" si="1"/>
        <v>0</v>
      </c>
      <c r="DB11" s="46">
        <f t="shared" si="1"/>
        <v>0</v>
      </c>
      <c r="DC11" s="46">
        <f t="shared" si="1"/>
        <v>0</v>
      </c>
      <c r="DD11" s="46">
        <f t="shared" si="1"/>
        <v>0</v>
      </c>
      <c r="DE11" s="46">
        <f t="shared" si="1"/>
        <v>3295</v>
      </c>
      <c r="DF11" s="46">
        <f t="shared" si="1"/>
        <v>155199198.87289065</v>
      </c>
      <c r="DG11" s="46">
        <v>5008</v>
      </c>
      <c r="DH11" s="46">
        <v>83539255.752213344</v>
      </c>
      <c r="DI11" s="47">
        <f>DE11+DG11</f>
        <v>8303</v>
      </c>
      <c r="DJ11" s="47">
        <f>DF11+DH11</f>
        <v>238738454.62510401</v>
      </c>
    </row>
    <row r="12" spans="1:114" s="1" customFormat="1" ht="30" hidden="1" x14ac:dyDescent="0.25">
      <c r="A12" s="23"/>
      <c r="B12" s="23">
        <v>1</v>
      </c>
      <c r="C12" s="48" t="s">
        <v>117</v>
      </c>
      <c r="D12" s="49" t="s">
        <v>118</v>
      </c>
      <c r="E12" s="50">
        <v>13916</v>
      </c>
      <c r="F12" s="51">
        <v>0.83</v>
      </c>
      <c r="G12" s="52"/>
      <c r="H12" s="53">
        <v>1</v>
      </c>
      <c r="I12" s="54"/>
      <c r="J12" s="54"/>
      <c r="K12" s="55">
        <v>1.4</v>
      </c>
      <c r="L12" s="55">
        <v>1.68</v>
      </c>
      <c r="M12" s="55">
        <v>2.23</v>
      </c>
      <c r="N12" s="56">
        <v>2.57</v>
      </c>
      <c r="O12" s="57">
        <v>3</v>
      </c>
      <c r="P12" s="58">
        <f>SUM(O12*$E12*$F12*$H12*$K12*$P$9)</f>
        <v>48511.175999999992</v>
      </c>
      <c r="Q12" s="59"/>
      <c r="R12" s="58">
        <f>SUM(Q12*$E12*$F12*$H12*$K12*$R$9)</f>
        <v>0</v>
      </c>
      <c r="S12" s="59"/>
      <c r="T12" s="60">
        <f>SUM(S12*$E12*$F12*$H12*$K12*$T$9)</f>
        <v>0</v>
      </c>
      <c r="U12" s="59"/>
      <c r="V12" s="58">
        <f>SUM(U12*$E12*$F12*$H12*$K12*$V$9)</f>
        <v>0</v>
      </c>
      <c r="W12" s="59"/>
      <c r="X12" s="61">
        <f>SUM(W12*$E12*$F12*$H12*$K12*$X$9)</f>
        <v>0</v>
      </c>
      <c r="Y12" s="62"/>
      <c r="Z12" s="60">
        <f t="shared" ref="Z12:Z21" si="2">SUM(Y12*$E12*$F12*$H12*$K12*$Z$9)</f>
        <v>0</v>
      </c>
      <c r="AA12" s="63">
        <v>0</v>
      </c>
      <c r="AB12" s="58">
        <v>0</v>
      </c>
      <c r="AC12" s="59">
        <v>0</v>
      </c>
      <c r="AD12" s="58">
        <v>0</v>
      </c>
      <c r="AE12" s="59">
        <v>0</v>
      </c>
      <c r="AF12" s="58">
        <v>0</v>
      </c>
      <c r="AG12" s="59">
        <v>0</v>
      </c>
      <c r="AH12" s="58">
        <v>0</v>
      </c>
      <c r="AI12" s="59">
        <v>0</v>
      </c>
      <c r="AJ12" s="58">
        <v>0</v>
      </c>
      <c r="AK12" s="62">
        <v>107</v>
      </c>
      <c r="AL12" s="58">
        <f>AK12*$E12*$F12*$H12*$L12*$AL$9</f>
        <v>2076278.3328</v>
      </c>
      <c r="AM12" s="63"/>
      <c r="AN12" s="58">
        <f>SUM(AM12*$E12*$F12*$H12*$K12*$AN$9)</f>
        <v>0</v>
      </c>
      <c r="AO12" s="62">
        <v>50</v>
      </c>
      <c r="AP12" s="60">
        <f t="shared" ref="AP12:AP17" si="3">SUM(AO12*$E12*$F12*$H12*$K12*$AP$9)</f>
        <v>808519.6</v>
      </c>
      <c r="AQ12" s="59"/>
      <c r="AR12" s="58">
        <f>SUM(AQ12*$E12*$F12*$H12*$K12*$AR$9)</f>
        <v>0</v>
      </c>
      <c r="AS12" s="59"/>
      <c r="AT12" s="58">
        <f>SUM(AS12*$E12*$F12*$H12*$K12*$AT$9)</f>
        <v>0</v>
      </c>
      <c r="AU12" s="59"/>
      <c r="AV12" s="58">
        <f>SUM(AU12*$E12*$F12*$H12*$K12*$AV$9)</f>
        <v>0</v>
      </c>
      <c r="AW12" s="59"/>
      <c r="AX12" s="58">
        <f>SUM(AW12*$E12*$F12*$H12*$K12*$AX$9)</f>
        <v>0</v>
      </c>
      <c r="AY12" s="62"/>
      <c r="AZ12" s="58">
        <f>SUM(AY12*$E12*$F12*$H12*$K12*$AZ$9)</f>
        <v>0</v>
      </c>
      <c r="BA12" s="59"/>
      <c r="BB12" s="58">
        <f>SUM(BA12*$E12*$F12*$H12*$K12*$BB$9)</f>
        <v>0</v>
      </c>
      <c r="BC12" s="62">
        <v>40</v>
      </c>
      <c r="BD12" s="58">
        <f t="shared" ref="BD12:BD17" si="4">SUM(BC12*$E12*$F12*$H12*$K12*$BD$9)</f>
        <v>646815.67999999993</v>
      </c>
      <c r="BE12" s="59"/>
      <c r="BF12" s="58">
        <f t="shared" ref="BF12:BF21" si="5">SUM(BE12*$E12*$F12*$H12*$K12*$BF$9)</f>
        <v>0</v>
      </c>
      <c r="BG12" s="59"/>
      <c r="BH12" s="58">
        <f>SUM(BG12*$E12*$F12*$H12*$K12*$BH$9)</f>
        <v>0</v>
      </c>
      <c r="BI12" s="59"/>
      <c r="BJ12" s="58">
        <f>SUM(BI12*$E12*$F12*$H12*$K12*$BJ$9)</f>
        <v>0</v>
      </c>
      <c r="BK12" s="62">
        <v>86</v>
      </c>
      <c r="BL12" s="58">
        <f t="shared" ref="BL12:BL17" si="6">SUM(BK12*$E12*$F12*$H12*$K12*$BL$9)</f>
        <v>1390653.7119999998</v>
      </c>
      <c r="BM12" s="59"/>
      <c r="BN12" s="58">
        <f>BM12*$E12*$F12*$H12*$L12*$BN$9</f>
        <v>0</v>
      </c>
      <c r="BO12" s="64"/>
      <c r="BP12" s="58">
        <f>BO12*$E12*$F12*$H12*$L12*$BP$9</f>
        <v>0</v>
      </c>
      <c r="BQ12" s="64"/>
      <c r="BR12" s="60">
        <f>BQ12*$E12*$F12*$H12*$L12*$BR$9</f>
        <v>0</v>
      </c>
      <c r="BS12" s="59"/>
      <c r="BT12" s="58">
        <f>BS12*$E12*$F12*$H12*$L12*$BT$9</f>
        <v>0</v>
      </c>
      <c r="BU12" s="59"/>
      <c r="BV12" s="58">
        <f>BU12*$E12*$F12*$H12*$L12*$BV$9</f>
        <v>0</v>
      </c>
      <c r="BW12" s="65">
        <v>116</v>
      </c>
      <c r="BX12" s="58">
        <f>BW12*$E12*$F12*$H12*$L12*$BX$9</f>
        <v>2250918.5663999999</v>
      </c>
      <c r="BY12" s="62">
        <v>82</v>
      </c>
      <c r="BZ12" s="58">
        <f>BY12*$E12*$F12*$H12*$L12*$BZ$9</f>
        <v>1591166.5728</v>
      </c>
      <c r="CA12" s="66"/>
      <c r="CB12" s="67">
        <f>CA12*$E12*$F12*$H12*$L12*$CB$9</f>
        <v>0</v>
      </c>
      <c r="CC12" s="62">
        <v>20</v>
      </c>
      <c r="CD12" s="58">
        <f t="shared" ref="CD12:CD17" si="7">CC12*$E12*$F12*$H12*$L12*$CD$9</f>
        <v>388089.40799999994</v>
      </c>
      <c r="CE12" s="59"/>
      <c r="CF12" s="58">
        <f>CE12*$E12*$F12*$H12*$L12*$CF$9</f>
        <v>0</v>
      </c>
      <c r="CG12" s="62">
        <v>10</v>
      </c>
      <c r="CH12" s="58">
        <f>CG12*$E12*$F12*$H12*$L12*$CH$9</f>
        <v>194044.70399999997</v>
      </c>
      <c r="CI12" s="59"/>
      <c r="CJ12" s="58">
        <f>CI12*$E12*$F12*$H12*$L12*$CJ$9</f>
        <v>0</v>
      </c>
      <c r="CK12" s="62">
        <v>2</v>
      </c>
      <c r="CL12" s="58">
        <f>CK12*$E12*$F12*$H12*$L12*$CL$9</f>
        <v>38808.940799999997</v>
      </c>
      <c r="CM12" s="59"/>
      <c r="CN12" s="58">
        <f>CM12*$E12*$F12*$H12*$L12*$CN$9</f>
        <v>0</v>
      </c>
      <c r="CO12" s="59"/>
      <c r="CP12" s="58">
        <f>CO12*$E12*$F12*$H12*$L12*$CP$9</f>
        <v>0</v>
      </c>
      <c r="CQ12" s="59"/>
      <c r="CR12" s="58">
        <f>CQ12*$E12*$F12*$H12*$M12*$CR$9</f>
        <v>0</v>
      </c>
      <c r="CS12" s="68"/>
      <c r="CT12" s="58">
        <f>CS12*$E12*$F12*$H12*$N12*$CT$9</f>
        <v>0</v>
      </c>
      <c r="CU12" s="62"/>
      <c r="CV12" s="69">
        <f>CU12*E12*F12*H12*K12*CV3</f>
        <v>0</v>
      </c>
      <c r="CW12" s="60"/>
      <c r="CX12" s="58"/>
      <c r="CY12" s="58"/>
      <c r="CZ12" s="58">
        <f>SUM(CY12*$E12*$F12*$H12*$K12*$R$9)</f>
        <v>0</v>
      </c>
      <c r="DA12" s="69"/>
      <c r="DB12" s="69"/>
      <c r="DC12" s="69"/>
      <c r="DD12" s="69"/>
      <c r="DE12" s="70">
        <f t="shared" ref="DE12:DF21" si="8">SUM(Q12+O12+AA12+S12+U12+AC12+Y12+W12+AE12+AI12+AG12+AK12+AM12+AQ12+BM12+BS12+AO12+BA12+BC12+CE12+CG12+CC12+CI12+CK12+BW12+BY12+AS12+AU12+AW12+AY12+BO12+BQ12+BU12+BE12+BG12+BI12+BK12+CA12+CM12+CO12+CQ12+CS12+CU12+CW12+DA12+DC12)</f>
        <v>516</v>
      </c>
      <c r="DF12" s="70">
        <f t="shared" si="8"/>
        <v>9433806.6928000003</v>
      </c>
      <c r="DG12" s="71">
        <v>3002</v>
      </c>
      <c r="DH12" s="71">
        <v>49704550.9296</v>
      </c>
      <c r="DI12" s="72">
        <f t="shared" ref="DI12:DJ74" si="9">DE12+DG12</f>
        <v>3518</v>
      </c>
      <c r="DJ12" s="72">
        <f t="shared" si="9"/>
        <v>59138357.622400001</v>
      </c>
    </row>
    <row r="13" spans="1:114" s="1" customFormat="1" hidden="1" x14ac:dyDescent="0.25">
      <c r="A13" s="23"/>
      <c r="B13" s="23">
        <v>2</v>
      </c>
      <c r="C13" s="48" t="s">
        <v>119</v>
      </c>
      <c r="D13" s="49" t="s">
        <v>120</v>
      </c>
      <c r="E13" s="50">
        <v>13916</v>
      </c>
      <c r="F13" s="51">
        <v>0.66</v>
      </c>
      <c r="G13" s="52"/>
      <c r="H13" s="53">
        <v>1</v>
      </c>
      <c r="I13" s="54"/>
      <c r="J13" s="54"/>
      <c r="K13" s="55">
        <v>1.4</v>
      </c>
      <c r="L13" s="55">
        <v>1.68</v>
      </c>
      <c r="M13" s="55">
        <v>2.23</v>
      </c>
      <c r="N13" s="56">
        <v>2.57</v>
      </c>
      <c r="O13" s="57">
        <v>5</v>
      </c>
      <c r="P13" s="58">
        <f>SUM(O13*$E13*$F13*$H13*$K13*$P$9)</f>
        <v>64291.92</v>
      </c>
      <c r="Q13" s="59"/>
      <c r="R13" s="58">
        <f>SUM(Q13*$E13*$F13*$H13*$K13*$R$9)</f>
        <v>0</v>
      </c>
      <c r="S13" s="59"/>
      <c r="T13" s="60">
        <f>SUM(S13*$E13*$F13*$H13*$K13*$T$9)</f>
        <v>0</v>
      </c>
      <c r="U13" s="59"/>
      <c r="V13" s="58">
        <f>SUM(U13*$E13*$F13*$H13*$K13*$V$9)</f>
        <v>0</v>
      </c>
      <c r="W13" s="59"/>
      <c r="X13" s="61">
        <f>SUM(W13*$E13*$F13*$H13*$K13*$X$9)</f>
        <v>0</v>
      </c>
      <c r="Y13" s="62"/>
      <c r="Z13" s="60">
        <f t="shared" si="2"/>
        <v>0</v>
      </c>
      <c r="AA13" s="63">
        <v>0</v>
      </c>
      <c r="AB13" s="58">
        <v>0</v>
      </c>
      <c r="AC13" s="59">
        <v>0</v>
      </c>
      <c r="AD13" s="58">
        <v>0</v>
      </c>
      <c r="AE13" s="59">
        <v>0</v>
      </c>
      <c r="AF13" s="58">
        <v>0</v>
      </c>
      <c r="AG13" s="66">
        <v>10</v>
      </c>
      <c r="AH13" s="58">
        <f>AG13*E13*F13*H13*K13</f>
        <v>128583.84</v>
      </c>
      <c r="AI13" s="59">
        <v>0</v>
      </c>
      <c r="AJ13" s="58">
        <v>0</v>
      </c>
      <c r="AK13" s="62">
        <v>33</v>
      </c>
      <c r="AL13" s="58">
        <f>AK13*$E13*$F13*$H13*$L13*$AL$9</f>
        <v>509192.00640000007</v>
      </c>
      <c r="AM13" s="63"/>
      <c r="AN13" s="58">
        <f>SUM(AM13*$E13*$F13*$H13*$K13*$AN$9)</f>
        <v>0</v>
      </c>
      <c r="AO13" s="62">
        <v>45</v>
      </c>
      <c r="AP13" s="60">
        <f t="shared" si="3"/>
        <v>578627.28</v>
      </c>
      <c r="AQ13" s="59"/>
      <c r="AR13" s="58">
        <f>SUM(AQ13*$E13*$F13*$H13*$K13*$AR$9)</f>
        <v>0</v>
      </c>
      <c r="AS13" s="59"/>
      <c r="AT13" s="58">
        <f>SUM(AS13*$E13*$F13*$H13*$K13*$AT$9)</f>
        <v>0</v>
      </c>
      <c r="AU13" s="59"/>
      <c r="AV13" s="58">
        <f>SUM(AU13*$E13*$F13*$H13*$K13*$AV$9)</f>
        <v>0</v>
      </c>
      <c r="AW13" s="59"/>
      <c r="AX13" s="58">
        <f>SUM(AW13*$E13*$F13*$H13*$K13*$AX$9)</f>
        <v>0</v>
      </c>
      <c r="AY13" s="62"/>
      <c r="AZ13" s="58">
        <f>SUM(AY13*$E13*$F13*$H13*$K13*$AZ$9)</f>
        <v>0</v>
      </c>
      <c r="BA13" s="59"/>
      <c r="BB13" s="58">
        <f>SUM(BA13*$E13*$F13*$H13*$K13*$BB$9)</f>
        <v>0</v>
      </c>
      <c r="BC13" s="62">
        <v>10</v>
      </c>
      <c r="BD13" s="58">
        <f t="shared" si="4"/>
        <v>128583.84</v>
      </c>
      <c r="BE13" s="59"/>
      <c r="BF13" s="58">
        <f t="shared" si="5"/>
        <v>0</v>
      </c>
      <c r="BG13" s="59"/>
      <c r="BH13" s="58">
        <f>SUM(BG13*$E13*$F13*$H13*$K13*$BH$9)</f>
        <v>0</v>
      </c>
      <c r="BI13" s="59"/>
      <c r="BJ13" s="58">
        <f>SUM(BI13*$E13*$F13*$H13*$K13*$BJ$9)</f>
        <v>0</v>
      </c>
      <c r="BK13" s="62">
        <v>14</v>
      </c>
      <c r="BL13" s="58">
        <f t="shared" si="6"/>
        <v>180017.37600000002</v>
      </c>
      <c r="BM13" s="59"/>
      <c r="BN13" s="58">
        <f>BM13*$E13*$F13*$H13*$L13*$BN$9</f>
        <v>0</v>
      </c>
      <c r="BO13" s="64"/>
      <c r="BP13" s="58">
        <f>BO13*$E13*$F13*$H13*$L13*$BP$9</f>
        <v>0</v>
      </c>
      <c r="BQ13" s="64"/>
      <c r="BR13" s="60">
        <f>BQ13*$E13*$F13*$H13*$L13*$BR$9</f>
        <v>0</v>
      </c>
      <c r="BS13" s="59"/>
      <c r="BT13" s="58">
        <f>BS13*$E13*$F13*$H13*$L13*$BT$9</f>
        <v>0</v>
      </c>
      <c r="BU13" s="59"/>
      <c r="BV13" s="58">
        <f>BU13*$E13*$F13*$H13*$L13*$BV$9</f>
        <v>0</v>
      </c>
      <c r="BW13" s="65">
        <v>32</v>
      </c>
      <c r="BX13" s="58">
        <f>BW13*$E13*$F13*$H13*$L13*$BX$9</f>
        <v>493761.94560000004</v>
      </c>
      <c r="BY13" s="62">
        <v>46</v>
      </c>
      <c r="BZ13" s="58">
        <f>BY13*$E13*$F13*$H13*$L13*$BZ$9</f>
        <v>709782.79680000001</v>
      </c>
      <c r="CA13" s="66"/>
      <c r="CB13" s="67">
        <f>CA13*$E13*$F13*$H13*$L13*$CB$9</f>
        <v>0</v>
      </c>
      <c r="CC13" s="62">
        <v>60</v>
      </c>
      <c r="CD13" s="58">
        <f t="shared" si="7"/>
        <v>925803.64799999993</v>
      </c>
      <c r="CE13" s="59"/>
      <c r="CF13" s="58">
        <f>CE13*$E13*$F13*$H13*$L13*$CF$9</f>
        <v>0</v>
      </c>
      <c r="CG13" s="62">
        <v>31</v>
      </c>
      <c r="CH13" s="58">
        <f>CG13*$E13*$F13*$H13*$L13*$CH$9</f>
        <v>478331.88479999994</v>
      </c>
      <c r="CI13" s="59"/>
      <c r="CJ13" s="58">
        <f>CI13*$E13*$F13*$H13*$L13*$CJ$9</f>
        <v>0</v>
      </c>
      <c r="CK13" s="62">
        <v>20</v>
      </c>
      <c r="CL13" s="58">
        <f>CK13*$E13*$F13*$H13*$L13*$CL$9</f>
        <v>308601.21600000001</v>
      </c>
      <c r="CM13" s="59"/>
      <c r="CN13" s="58">
        <f>CM13*$E13*$F13*$H13*$L13*$CN$9</f>
        <v>0</v>
      </c>
      <c r="CO13" s="59"/>
      <c r="CP13" s="58">
        <f>CO13*$E13*$F13*$H13*$L13*$CP$9</f>
        <v>0</v>
      </c>
      <c r="CQ13" s="59"/>
      <c r="CR13" s="58">
        <f>CQ13*$E13*$F13*$H13*$M13*$CR$9</f>
        <v>0</v>
      </c>
      <c r="CS13" s="68"/>
      <c r="CT13" s="58">
        <f>CS13*$E13*$F13*$H13*$N13*$CT$9</f>
        <v>0</v>
      </c>
      <c r="CU13" s="62"/>
      <c r="CV13" s="58">
        <f>CU13*E13*F13*H13</f>
        <v>0</v>
      </c>
      <c r="CW13" s="60"/>
      <c r="CX13" s="58"/>
      <c r="CY13" s="58"/>
      <c r="CZ13" s="58">
        <f>SUM(CY13*$E13*$F13*$H13*$K13*$R$9)</f>
        <v>0</v>
      </c>
      <c r="DA13" s="58"/>
      <c r="DB13" s="58"/>
      <c r="DC13" s="58"/>
      <c r="DD13" s="58"/>
      <c r="DE13" s="70">
        <f t="shared" si="8"/>
        <v>306</v>
      </c>
      <c r="DF13" s="70">
        <f t="shared" si="8"/>
        <v>4505577.7536000004</v>
      </c>
      <c r="DG13" s="71">
        <v>672</v>
      </c>
      <c r="DH13" s="71">
        <v>8640834.0480000004</v>
      </c>
      <c r="DI13" s="72">
        <f t="shared" si="9"/>
        <v>978</v>
      </c>
      <c r="DJ13" s="72">
        <f t="shared" si="9"/>
        <v>13146411.801600002</v>
      </c>
    </row>
    <row r="14" spans="1:114" s="1" customFormat="1" ht="30" hidden="1" x14ac:dyDescent="0.25">
      <c r="A14" s="23"/>
      <c r="B14" s="23">
        <v>3</v>
      </c>
      <c r="C14" s="48" t="s">
        <v>121</v>
      </c>
      <c r="D14" s="49" t="s">
        <v>122</v>
      </c>
      <c r="E14" s="50">
        <v>13916</v>
      </c>
      <c r="F14" s="55">
        <v>0.71</v>
      </c>
      <c r="G14" s="52"/>
      <c r="H14" s="53">
        <v>1</v>
      </c>
      <c r="I14" s="54"/>
      <c r="J14" s="54"/>
      <c r="K14" s="55">
        <v>1.4</v>
      </c>
      <c r="L14" s="55">
        <v>1.68</v>
      </c>
      <c r="M14" s="55">
        <v>2.23</v>
      </c>
      <c r="N14" s="56">
        <v>2.57</v>
      </c>
      <c r="O14" s="57">
        <v>20</v>
      </c>
      <c r="P14" s="58">
        <f>SUM(O14*$E14*$F14*$H14*$K14*$P$9)</f>
        <v>276650.07999999996</v>
      </c>
      <c r="Q14" s="59">
        <v>0</v>
      </c>
      <c r="R14" s="58">
        <f>SUM(Q14*$E14*$F14*$H14*$K14*$R$9)</f>
        <v>0</v>
      </c>
      <c r="S14" s="59">
        <v>0</v>
      </c>
      <c r="T14" s="60">
        <f>SUM(S14*$E14*$F14*$H14*$K14*$T$9)</f>
        <v>0</v>
      </c>
      <c r="U14" s="59">
        <v>0</v>
      </c>
      <c r="V14" s="58">
        <f>SUM(U14*$E14*$F14*$H14*$K14*$V$9)</f>
        <v>0</v>
      </c>
      <c r="W14" s="59">
        <v>0</v>
      </c>
      <c r="X14" s="61">
        <f>SUM(W14*$E14*$F14*$H14*$K14*$X$9)</f>
        <v>0</v>
      </c>
      <c r="Y14" s="59"/>
      <c r="Z14" s="60">
        <f t="shared" si="2"/>
        <v>0</v>
      </c>
      <c r="AA14" s="63">
        <v>0</v>
      </c>
      <c r="AB14" s="58">
        <v>0</v>
      </c>
      <c r="AC14" s="59">
        <v>0</v>
      </c>
      <c r="AD14" s="58">
        <v>0</v>
      </c>
      <c r="AE14" s="59">
        <v>0</v>
      </c>
      <c r="AF14" s="58">
        <v>0</v>
      </c>
      <c r="AG14" s="66">
        <v>10</v>
      </c>
      <c r="AH14" s="58">
        <f>AG14*E14*F14*H14*K14</f>
        <v>138325.03999999998</v>
      </c>
      <c r="AI14" s="59">
        <v>0</v>
      </c>
      <c r="AJ14" s="58">
        <v>0</v>
      </c>
      <c r="AK14" s="59"/>
      <c r="AL14" s="58">
        <f>AK14*$E14*$F14*$H14*$L14*$AL$9</f>
        <v>0</v>
      </c>
      <c r="AM14" s="63"/>
      <c r="AN14" s="58">
        <f>SUM(AM14*$E14*$F14*$H14*$K14*$AN$9)</f>
        <v>0</v>
      </c>
      <c r="AO14" s="62">
        <v>50</v>
      </c>
      <c r="AP14" s="60">
        <f t="shared" si="3"/>
        <v>691625.2</v>
      </c>
      <c r="AQ14" s="59"/>
      <c r="AR14" s="58">
        <f>SUM(AQ14*$E14*$F14*$H14*$K14*$AR$9)</f>
        <v>0</v>
      </c>
      <c r="AS14" s="59">
        <v>0</v>
      </c>
      <c r="AT14" s="58">
        <f>SUM(AS14*$E14*$F14*$H14*$K14*$AT$9)</f>
        <v>0</v>
      </c>
      <c r="AU14" s="59"/>
      <c r="AV14" s="58">
        <f>SUM(AU14*$E14*$F14*$H14*$K14*$AV$9)</f>
        <v>0</v>
      </c>
      <c r="AW14" s="59"/>
      <c r="AX14" s="58">
        <f>SUM(AW14*$E14*$F14*$H14*$K14*$AX$9)</f>
        <v>0</v>
      </c>
      <c r="AY14" s="59"/>
      <c r="AZ14" s="58">
        <f>SUM(AY14*$E14*$F14*$H14*$K14*$AZ$9)</f>
        <v>0</v>
      </c>
      <c r="BA14" s="59"/>
      <c r="BB14" s="58">
        <f>SUM(BA14*$E14*$F14*$H14*$K14*$BB$9)</f>
        <v>0</v>
      </c>
      <c r="BC14" s="62">
        <v>35</v>
      </c>
      <c r="BD14" s="58">
        <f t="shared" si="4"/>
        <v>484137.63999999996</v>
      </c>
      <c r="BE14" s="59">
        <v>0</v>
      </c>
      <c r="BF14" s="58">
        <f t="shared" si="5"/>
        <v>0</v>
      </c>
      <c r="BG14" s="59">
        <v>0</v>
      </c>
      <c r="BH14" s="58">
        <f>SUM(BG14*$E14*$F14*$H14*$K14*$BH$9)</f>
        <v>0</v>
      </c>
      <c r="BI14" s="59"/>
      <c r="BJ14" s="58">
        <f>SUM(BI14*$E14*$F14*$H14*$K14*$BJ$9)</f>
        <v>0</v>
      </c>
      <c r="BK14" s="59"/>
      <c r="BL14" s="58">
        <f t="shared" si="6"/>
        <v>0</v>
      </c>
      <c r="BM14" s="59">
        <v>0</v>
      </c>
      <c r="BN14" s="58">
        <f>BM14*$E14*$F14*$H14*$L14*$BN$9</f>
        <v>0</v>
      </c>
      <c r="BO14" s="64">
        <v>0</v>
      </c>
      <c r="BP14" s="58">
        <f>BO14*$E14*$F14*$H14*$L14*$BP$9</f>
        <v>0</v>
      </c>
      <c r="BQ14" s="64">
        <v>0</v>
      </c>
      <c r="BR14" s="60">
        <f>BQ14*$E14*$F14*$H14*$L14*$BR$9</f>
        <v>0</v>
      </c>
      <c r="BS14" s="59">
        <v>0</v>
      </c>
      <c r="BT14" s="58">
        <f>BS14*$E14*$F14*$H14*$L14*$BT$9</f>
        <v>0</v>
      </c>
      <c r="BU14" s="59">
        <v>0</v>
      </c>
      <c r="BV14" s="58">
        <f>BU14*$E14*$F14*$H14*$L14*$BV$9</f>
        <v>0</v>
      </c>
      <c r="BW14" s="65">
        <v>100</v>
      </c>
      <c r="BX14" s="58">
        <f>BW14*$E14*$F14*$H14*$L14*$BX$9</f>
        <v>1659900.48</v>
      </c>
      <c r="BY14" s="62">
        <v>12</v>
      </c>
      <c r="BZ14" s="58">
        <f>BY14*$E14*$F14*$H14*$L14*$BZ$9</f>
        <v>199188.05759999997</v>
      </c>
      <c r="CA14" s="66"/>
      <c r="CB14" s="67">
        <f>CA14*$E14*$F14*$H14*$L14*$CB$9</f>
        <v>0</v>
      </c>
      <c r="CC14" s="62">
        <v>20</v>
      </c>
      <c r="CD14" s="58">
        <f t="shared" si="7"/>
        <v>331980.09599999996</v>
      </c>
      <c r="CE14" s="59">
        <v>0</v>
      </c>
      <c r="CF14" s="58">
        <f>CE14*$E14*$F14*$H14*$L14*$CF$9</f>
        <v>0</v>
      </c>
      <c r="CG14" s="62"/>
      <c r="CH14" s="58">
        <f>CG14*$E14*$F14*$H14*$L14*$CH$9</f>
        <v>0</v>
      </c>
      <c r="CI14" s="59"/>
      <c r="CJ14" s="58">
        <f>CI14*$E14*$F14*$H14*$L14*$CJ$9</f>
        <v>0</v>
      </c>
      <c r="CK14" s="62">
        <v>6</v>
      </c>
      <c r="CL14" s="58">
        <f>CK14*$E14*$F14*$H14*$L14*$CL$9</f>
        <v>99594.028799999985</v>
      </c>
      <c r="CM14" s="59"/>
      <c r="CN14" s="58">
        <f>CM14*$E14*$F14*$H14*$L14*$CN$9</f>
        <v>0</v>
      </c>
      <c r="CO14" s="59">
        <v>0</v>
      </c>
      <c r="CP14" s="58">
        <f>CO14*$E14*$F14*$H14*$L14*$CP$9</f>
        <v>0</v>
      </c>
      <c r="CQ14" s="59">
        <v>0</v>
      </c>
      <c r="CR14" s="58">
        <f>CQ14*$E14*$F14*$H14*$M14*$CR$9</f>
        <v>0</v>
      </c>
      <c r="CS14" s="68"/>
      <c r="CT14" s="58">
        <f>CS14*$E14*$F14*$H14*$N14*$CT$9</f>
        <v>0</v>
      </c>
      <c r="CU14" s="62"/>
      <c r="CV14" s="58">
        <f>CU14*E14*F14*H14</f>
        <v>0</v>
      </c>
      <c r="CW14" s="60"/>
      <c r="CX14" s="58"/>
      <c r="CY14" s="58"/>
      <c r="CZ14" s="58">
        <f>SUM(CY14*$E14*$F14*$H14*$K14*$R$9)</f>
        <v>0</v>
      </c>
      <c r="DA14" s="58"/>
      <c r="DB14" s="58"/>
      <c r="DC14" s="58"/>
      <c r="DD14" s="58"/>
      <c r="DE14" s="70">
        <f t="shared" si="8"/>
        <v>253</v>
      </c>
      <c r="DF14" s="70">
        <f t="shared" si="8"/>
        <v>3881400.6223999998</v>
      </c>
      <c r="DG14" s="71">
        <v>729</v>
      </c>
      <c r="DH14" s="71">
        <v>10083895.415999999</v>
      </c>
      <c r="DI14" s="72">
        <f t="shared" si="9"/>
        <v>982</v>
      </c>
      <c r="DJ14" s="72">
        <f t="shared" si="9"/>
        <v>13965296.038399998</v>
      </c>
    </row>
    <row r="15" spans="1:114" s="1" customFormat="1" ht="30" hidden="1" x14ac:dyDescent="0.25">
      <c r="A15" s="23"/>
      <c r="B15" s="23">
        <v>4</v>
      </c>
      <c r="C15" s="48" t="s">
        <v>123</v>
      </c>
      <c r="D15" s="49" t="s">
        <v>124</v>
      </c>
      <c r="E15" s="50">
        <v>13916</v>
      </c>
      <c r="F15" s="55">
        <v>1.06</v>
      </c>
      <c r="G15" s="52"/>
      <c r="H15" s="53">
        <v>1</v>
      </c>
      <c r="I15" s="54"/>
      <c r="J15" s="54"/>
      <c r="K15" s="55">
        <v>1.4</v>
      </c>
      <c r="L15" s="55">
        <v>1.68</v>
      </c>
      <c r="M15" s="55">
        <v>2.23</v>
      </c>
      <c r="N15" s="56">
        <v>2.57</v>
      </c>
      <c r="O15" s="57">
        <v>72</v>
      </c>
      <c r="P15" s="58">
        <f>SUM(O15*$E15*$F15*$H15*$K15*$P$9)</f>
        <v>1486896.7680000002</v>
      </c>
      <c r="Q15" s="59">
        <v>0</v>
      </c>
      <c r="R15" s="58">
        <f>SUM(Q15*$E15*$F15*$H15*$K15*$R$9)</f>
        <v>0</v>
      </c>
      <c r="S15" s="59">
        <v>0</v>
      </c>
      <c r="T15" s="60">
        <f>SUM(S15*$E15*$F15*$H15*$K15*$T$9)</f>
        <v>0</v>
      </c>
      <c r="U15" s="59">
        <v>0</v>
      </c>
      <c r="V15" s="58">
        <f>SUM(U15*$E15*$F15*$H15*$K15*$V$9)</f>
        <v>0</v>
      </c>
      <c r="W15" s="59">
        <v>0</v>
      </c>
      <c r="X15" s="61">
        <f>SUM(W15*$E15*$F15*$H15*$K15*$X$9)</f>
        <v>0</v>
      </c>
      <c r="Y15" s="59"/>
      <c r="Z15" s="60">
        <f t="shared" si="2"/>
        <v>0</v>
      </c>
      <c r="AA15" s="63">
        <v>0</v>
      </c>
      <c r="AB15" s="58">
        <v>0</v>
      </c>
      <c r="AC15" s="59">
        <v>0</v>
      </c>
      <c r="AD15" s="58">
        <v>0</v>
      </c>
      <c r="AE15" s="59">
        <v>0</v>
      </c>
      <c r="AF15" s="58">
        <v>0</v>
      </c>
      <c r="AG15" s="66">
        <v>15</v>
      </c>
      <c r="AH15" s="58">
        <f>AG15*E15*F15*H15*K15</f>
        <v>309770.16000000003</v>
      </c>
      <c r="AI15" s="59">
        <v>0</v>
      </c>
      <c r="AJ15" s="58">
        <v>0</v>
      </c>
      <c r="AK15" s="59"/>
      <c r="AL15" s="58">
        <f>AK15*$E15*$F15*$H15*$L15*$AL$9</f>
        <v>0</v>
      </c>
      <c r="AM15" s="63"/>
      <c r="AN15" s="58">
        <f>SUM(AM15*$E15*$F15*$H15*$K15*$AN$9)</f>
        <v>0</v>
      </c>
      <c r="AO15" s="62">
        <v>142</v>
      </c>
      <c r="AP15" s="60">
        <f t="shared" si="3"/>
        <v>2932490.8479999998</v>
      </c>
      <c r="AQ15" s="59"/>
      <c r="AR15" s="58">
        <f>SUM(AQ15*$E15*$F15*$H15*$K15*$AR$9)</f>
        <v>0</v>
      </c>
      <c r="AS15" s="59">
        <v>0</v>
      </c>
      <c r="AT15" s="58">
        <f>SUM(AS15*$E15*$F15*$H15*$K15*$AT$9)</f>
        <v>0</v>
      </c>
      <c r="AU15" s="59"/>
      <c r="AV15" s="58">
        <f>SUM(AU15*$E15*$F15*$H15*$K15*$AV$9)</f>
        <v>0</v>
      </c>
      <c r="AW15" s="59"/>
      <c r="AX15" s="58">
        <f>SUM(AW15*$E15*$F15*$H15*$K15*$AX$9)</f>
        <v>0</v>
      </c>
      <c r="AY15" s="59"/>
      <c r="AZ15" s="58">
        <f>SUM(AY15*$E15*$F15*$H15*$K15*$AZ$9)</f>
        <v>0</v>
      </c>
      <c r="BA15" s="59"/>
      <c r="BB15" s="58">
        <f>SUM(BA15*$E15*$F15*$H15*$K15*$BB$9)</f>
        <v>0</v>
      </c>
      <c r="BC15" s="62">
        <v>142</v>
      </c>
      <c r="BD15" s="58">
        <f t="shared" si="4"/>
        <v>2932490.8479999998</v>
      </c>
      <c r="BE15" s="59">
        <v>0</v>
      </c>
      <c r="BF15" s="58">
        <f t="shared" si="5"/>
        <v>0</v>
      </c>
      <c r="BG15" s="59">
        <v>0</v>
      </c>
      <c r="BH15" s="58">
        <f>SUM(BG15*$E15*$F15*$H15*$K15*$BH$9)</f>
        <v>0</v>
      </c>
      <c r="BI15" s="59"/>
      <c r="BJ15" s="58">
        <f>SUM(BI15*$E15*$F15*$H15*$K15*$BJ$9)</f>
        <v>0</v>
      </c>
      <c r="BK15" s="59"/>
      <c r="BL15" s="58">
        <f t="shared" si="6"/>
        <v>0</v>
      </c>
      <c r="BM15" s="59">
        <v>0</v>
      </c>
      <c r="BN15" s="58">
        <f>BM15*$E15*$F15*$H15*$L15*$BN$9</f>
        <v>0</v>
      </c>
      <c r="BO15" s="64">
        <v>0</v>
      </c>
      <c r="BP15" s="58">
        <f>BO15*$E15*$F15*$H15*$L15*$BP$9</f>
        <v>0</v>
      </c>
      <c r="BQ15" s="64">
        <v>0</v>
      </c>
      <c r="BR15" s="60">
        <f>BQ15*$E15*$F15*$H15*$L15*$BR$9</f>
        <v>0</v>
      </c>
      <c r="BS15" s="59">
        <v>0</v>
      </c>
      <c r="BT15" s="58">
        <f>BS15*$E15*$F15*$H15*$L15*$BT$9</f>
        <v>0</v>
      </c>
      <c r="BU15" s="59">
        <v>0</v>
      </c>
      <c r="BV15" s="58">
        <f>BU15*$E15*$F15*$H15*$L15*$BV$9</f>
        <v>0</v>
      </c>
      <c r="BW15" s="73">
        <v>14</v>
      </c>
      <c r="BX15" s="58">
        <f>BW15*$E15*$F15*$H15*$L15*$BX$9</f>
        <v>346942.57919999998</v>
      </c>
      <c r="BY15" s="62"/>
      <c r="BZ15" s="58">
        <f>BY15*$E15*$F15*$H15*$L15*$BZ$9</f>
        <v>0</v>
      </c>
      <c r="CA15" s="66"/>
      <c r="CB15" s="67">
        <f>CA15*$E15*$F15*$H15*$L15*$CB$9</f>
        <v>0</v>
      </c>
      <c r="CC15" s="59">
        <v>0</v>
      </c>
      <c r="CD15" s="58">
        <f t="shared" si="7"/>
        <v>0</v>
      </c>
      <c r="CE15" s="59">
        <v>0</v>
      </c>
      <c r="CF15" s="58">
        <f>CE15*$E15*$F15*$H15*$L15*$CF$9</f>
        <v>0</v>
      </c>
      <c r="CG15" s="62"/>
      <c r="CH15" s="58">
        <f>CG15*$E15*$F15*$H15*$L15*$CH$9</f>
        <v>0</v>
      </c>
      <c r="CI15" s="59"/>
      <c r="CJ15" s="58">
        <f>CI15*$E15*$F15*$H15*$L15*$CJ$9</f>
        <v>0</v>
      </c>
      <c r="CK15" s="59"/>
      <c r="CL15" s="58">
        <f>CK15*$E15*$F15*$H15*$L15*$CL$9</f>
        <v>0</v>
      </c>
      <c r="CM15" s="59"/>
      <c r="CN15" s="58">
        <f>CM15*$E15*$F15*$H15*$L15*$CN$9</f>
        <v>0</v>
      </c>
      <c r="CO15" s="59">
        <v>0</v>
      </c>
      <c r="CP15" s="58">
        <f>CO15*$E15*$F15*$H15*$L15*$CP$9</f>
        <v>0</v>
      </c>
      <c r="CQ15" s="59">
        <v>0</v>
      </c>
      <c r="CR15" s="58">
        <f>CQ15*$E15*$F15*$H15*$M15*$CR$9</f>
        <v>0</v>
      </c>
      <c r="CS15" s="59"/>
      <c r="CT15" s="58">
        <f>CS15*$E15*$F15*$H15*$N15*$CT$9</f>
        <v>0</v>
      </c>
      <c r="CU15" s="62"/>
      <c r="CV15" s="58">
        <f>CU15*E15*F15*H15</f>
        <v>0</v>
      </c>
      <c r="CW15" s="60"/>
      <c r="CX15" s="58"/>
      <c r="CY15" s="58"/>
      <c r="CZ15" s="58">
        <f>SUM(CY15*$E15*$F15*$H15*$K15*$R$9)</f>
        <v>0</v>
      </c>
      <c r="DA15" s="58"/>
      <c r="DB15" s="58"/>
      <c r="DC15" s="58"/>
      <c r="DD15" s="58"/>
      <c r="DE15" s="70">
        <f t="shared" si="8"/>
        <v>385</v>
      </c>
      <c r="DF15" s="70">
        <f t="shared" si="8"/>
        <v>8008591.2031999994</v>
      </c>
      <c r="DG15" s="71">
        <v>303</v>
      </c>
      <c r="DH15" s="71">
        <v>6257357.2320000008</v>
      </c>
      <c r="DI15" s="72">
        <f t="shared" si="9"/>
        <v>688</v>
      </c>
      <c r="DJ15" s="72">
        <f t="shared" si="9"/>
        <v>14265948.4352</v>
      </c>
    </row>
    <row r="16" spans="1:114" s="1" customFormat="1" ht="30" hidden="1" x14ac:dyDescent="0.25">
      <c r="A16" s="23"/>
      <c r="B16" s="23">
        <v>5</v>
      </c>
      <c r="C16" s="74" t="s">
        <v>125</v>
      </c>
      <c r="D16" s="49" t="s">
        <v>126</v>
      </c>
      <c r="E16" s="50">
        <v>13916</v>
      </c>
      <c r="F16" s="55">
        <v>0.33</v>
      </c>
      <c r="G16" s="52"/>
      <c r="H16" s="53">
        <v>1</v>
      </c>
      <c r="I16" s="54"/>
      <c r="J16" s="54"/>
      <c r="K16" s="55">
        <v>1.4</v>
      </c>
      <c r="L16" s="55">
        <v>1.68</v>
      </c>
      <c r="M16" s="55">
        <v>2.23</v>
      </c>
      <c r="N16" s="56">
        <v>2.57</v>
      </c>
      <c r="O16" s="75"/>
      <c r="P16" s="58"/>
      <c r="Q16" s="75"/>
      <c r="R16" s="58"/>
      <c r="S16" s="75"/>
      <c r="T16" s="60"/>
      <c r="U16" s="75"/>
      <c r="V16" s="58"/>
      <c r="W16" s="75"/>
      <c r="X16" s="61"/>
      <c r="Y16" s="75"/>
      <c r="Z16" s="60">
        <f t="shared" si="2"/>
        <v>0</v>
      </c>
      <c r="AA16" s="63"/>
      <c r="AB16" s="58"/>
      <c r="AC16" s="75"/>
      <c r="AD16" s="58"/>
      <c r="AE16" s="75"/>
      <c r="AF16" s="58"/>
      <c r="AG16" s="76">
        <v>15</v>
      </c>
      <c r="AH16" s="58">
        <f>AG16*E16*F16*H16*K16</f>
        <v>96437.87999999999</v>
      </c>
      <c r="AI16" s="75"/>
      <c r="AJ16" s="58"/>
      <c r="AK16" s="75"/>
      <c r="AL16" s="58"/>
      <c r="AM16" s="63"/>
      <c r="AN16" s="58"/>
      <c r="AO16" s="57">
        <v>350</v>
      </c>
      <c r="AP16" s="60">
        <f t="shared" si="3"/>
        <v>2250217.1999999997</v>
      </c>
      <c r="AQ16" s="75"/>
      <c r="AR16" s="58"/>
      <c r="AS16" s="75"/>
      <c r="AT16" s="58"/>
      <c r="AU16" s="75"/>
      <c r="AV16" s="58"/>
      <c r="AW16" s="75"/>
      <c r="AX16" s="58"/>
      <c r="AY16" s="75"/>
      <c r="AZ16" s="58"/>
      <c r="BA16" s="75"/>
      <c r="BB16" s="58"/>
      <c r="BC16" s="57">
        <v>80</v>
      </c>
      <c r="BD16" s="58">
        <f t="shared" si="4"/>
        <v>514335.36</v>
      </c>
      <c r="BE16" s="75"/>
      <c r="BF16" s="58">
        <f t="shared" si="5"/>
        <v>0</v>
      </c>
      <c r="BG16" s="75"/>
      <c r="BH16" s="58"/>
      <c r="BI16" s="75"/>
      <c r="BJ16" s="58"/>
      <c r="BK16" s="75"/>
      <c r="BL16" s="58">
        <f t="shared" si="6"/>
        <v>0</v>
      </c>
      <c r="BM16" s="75"/>
      <c r="BN16" s="58"/>
      <c r="BO16" s="77"/>
      <c r="BP16" s="58"/>
      <c r="BQ16" s="77"/>
      <c r="BR16" s="60"/>
      <c r="BS16" s="75"/>
      <c r="BT16" s="58"/>
      <c r="BU16" s="75"/>
      <c r="BV16" s="58"/>
      <c r="BW16" s="78"/>
      <c r="BX16" s="58"/>
      <c r="BY16" s="57">
        <v>140</v>
      </c>
      <c r="BZ16" s="58">
        <f>BY16*$E16*$F16*$H16*$L16*$BZ$9</f>
        <v>1080104.2560000001</v>
      </c>
      <c r="CA16" s="76"/>
      <c r="CB16" s="67"/>
      <c r="CC16" s="75"/>
      <c r="CD16" s="58">
        <f t="shared" si="7"/>
        <v>0</v>
      </c>
      <c r="CE16" s="75"/>
      <c r="CF16" s="58"/>
      <c r="CG16" s="57"/>
      <c r="CH16" s="58"/>
      <c r="CI16" s="75"/>
      <c r="CJ16" s="58"/>
      <c r="CK16" s="75"/>
      <c r="CL16" s="58"/>
      <c r="CM16" s="75"/>
      <c r="CN16" s="58"/>
      <c r="CO16" s="75"/>
      <c r="CP16" s="58"/>
      <c r="CQ16" s="75"/>
      <c r="CR16" s="58"/>
      <c r="CS16" s="75"/>
      <c r="CT16" s="58"/>
      <c r="CU16" s="62"/>
      <c r="CV16" s="58"/>
      <c r="CW16" s="60"/>
      <c r="CX16" s="58"/>
      <c r="CY16" s="58"/>
      <c r="CZ16" s="58"/>
      <c r="DA16" s="58"/>
      <c r="DB16" s="58"/>
      <c r="DC16" s="58"/>
      <c r="DD16" s="58"/>
      <c r="DE16" s="70">
        <f t="shared" si="8"/>
        <v>585</v>
      </c>
      <c r="DF16" s="70">
        <f t="shared" si="8"/>
        <v>3941094.6959999995</v>
      </c>
      <c r="DG16" s="71">
        <v>6</v>
      </c>
      <c r="DH16" s="71">
        <v>38575.152000000002</v>
      </c>
      <c r="DI16" s="72">
        <f t="shared" si="9"/>
        <v>591</v>
      </c>
      <c r="DJ16" s="72">
        <f t="shared" si="9"/>
        <v>3979669.8479999993</v>
      </c>
    </row>
    <row r="17" spans="1:114" s="1" customFormat="1" hidden="1" x14ac:dyDescent="0.25">
      <c r="A17" s="23"/>
      <c r="B17" s="23">
        <v>6</v>
      </c>
      <c r="C17" s="74" t="s">
        <v>127</v>
      </c>
      <c r="D17" s="49" t="s">
        <v>128</v>
      </c>
      <c r="E17" s="50">
        <v>13916</v>
      </c>
      <c r="F17" s="55">
        <v>0.38</v>
      </c>
      <c r="G17" s="52"/>
      <c r="H17" s="53">
        <v>1</v>
      </c>
      <c r="I17" s="54"/>
      <c r="J17" s="54"/>
      <c r="K17" s="55">
        <v>1.4</v>
      </c>
      <c r="L17" s="55">
        <v>1.68</v>
      </c>
      <c r="M17" s="55">
        <v>2.23</v>
      </c>
      <c r="N17" s="56">
        <v>2.57</v>
      </c>
      <c r="O17" s="75"/>
      <c r="P17" s="58"/>
      <c r="Q17" s="75"/>
      <c r="R17" s="58"/>
      <c r="S17" s="75"/>
      <c r="T17" s="60"/>
      <c r="U17" s="75"/>
      <c r="V17" s="58"/>
      <c r="W17" s="75"/>
      <c r="X17" s="61"/>
      <c r="Y17" s="75"/>
      <c r="Z17" s="60">
        <f t="shared" si="2"/>
        <v>0</v>
      </c>
      <c r="AA17" s="63"/>
      <c r="AB17" s="58"/>
      <c r="AC17" s="75"/>
      <c r="AD17" s="58"/>
      <c r="AE17" s="75"/>
      <c r="AF17" s="58"/>
      <c r="AG17" s="76"/>
      <c r="AH17" s="58"/>
      <c r="AI17" s="75"/>
      <c r="AJ17" s="58"/>
      <c r="AK17" s="75"/>
      <c r="AL17" s="58"/>
      <c r="AM17" s="63"/>
      <c r="AN17" s="58"/>
      <c r="AO17" s="57">
        <v>25</v>
      </c>
      <c r="AP17" s="60">
        <f t="shared" si="3"/>
        <v>185082.8</v>
      </c>
      <c r="AQ17" s="75"/>
      <c r="AR17" s="58"/>
      <c r="AS17" s="75"/>
      <c r="AT17" s="58"/>
      <c r="AU17" s="75"/>
      <c r="AV17" s="58"/>
      <c r="AW17" s="75"/>
      <c r="AX17" s="58"/>
      <c r="AY17" s="75"/>
      <c r="AZ17" s="58"/>
      <c r="BA17" s="75"/>
      <c r="BB17" s="58"/>
      <c r="BC17" s="57">
        <v>20</v>
      </c>
      <c r="BD17" s="58">
        <f t="shared" si="4"/>
        <v>148066.23999999999</v>
      </c>
      <c r="BE17" s="57">
        <v>15</v>
      </c>
      <c r="BF17" s="58">
        <f t="shared" si="5"/>
        <v>111049.68</v>
      </c>
      <c r="BG17" s="75"/>
      <c r="BH17" s="58"/>
      <c r="BI17" s="75"/>
      <c r="BJ17" s="58"/>
      <c r="BK17" s="57">
        <v>50</v>
      </c>
      <c r="BL17" s="58">
        <f t="shared" si="6"/>
        <v>370165.6</v>
      </c>
      <c r="BM17" s="75"/>
      <c r="BN17" s="58"/>
      <c r="BO17" s="77"/>
      <c r="BP17" s="58"/>
      <c r="BQ17" s="77"/>
      <c r="BR17" s="60"/>
      <c r="BS17" s="75"/>
      <c r="BT17" s="58"/>
      <c r="BU17" s="75"/>
      <c r="BV17" s="58"/>
      <c r="BW17" s="78"/>
      <c r="BX17" s="58"/>
      <c r="BY17" s="57"/>
      <c r="BZ17" s="58"/>
      <c r="CA17" s="76"/>
      <c r="CB17" s="67"/>
      <c r="CC17" s="57">
        <v>35</v>
      </c>
      <c r="CD17" s="58">
        <f t="shared" si="7"/>
        <v>310939.10399999999</v>
      </c>
      <c r="CE17" s="75"/>
      <c r="CF17" s="58"/>
      <c r="CG17" s="57"/>
      <c r="CH17" s="58"/>
      <c r="CI17" s="75"/>
      <c r="CJ17" s="58"/>
      <c r="CK17" s="75"/>
      <c r="CL17" s="58"/>
      <c r="CM17" s="75"/>
      <c r="CN17" s="58"/>
      <c r="CO17" s="75"/>
      <c r="CP17" s="58"/>
      <c r="CQ17" s="75"/>
      <c r="CR17" s="58"/>
      <c r="CS17" s="75"/>
      <c r="CT17" s="58"/>
      <c r="CU17" s="62"/>
      <c r="CV17" s="58"/>
      <c r="CW17" s="60"/>
      <c r="CX17" s="58"/>
      <c r="CY17" s="58"/>
      <c r="CZ17" s="58"/>
      <c r="DA17" s="58"/>
      <c r="DB17" s="58"/>
      <c r="DC17" s="58"/>
      <c r="DD17" s="58"/>
      <c r="DE17" s="70">
        <f t="shared" si="8"/>
        <v>145</v>
      </c>
      <c r="DF17" s="70">
        <f t="shared" si="8"/>
        <v>1125303.4240000001</v>
      </c>
      <c r="DG17" s="71">
        <v>246</v>
      </c>
      <c r="DH17" s="71">
        <v>2043314.112</v>
      </c>
      <c r="DI17" s="72">
        <f t="shared" si="9"/>
        <v>391</v>
      </c>
      <c r="DJ17" s="72">
        <f t="shared" si="9"/>
        <v>3168617.5360000003</v>
      </c>
    </row>
    <row r="18" spans="1:114" s="92" customFormat="1" ht="30" hidden="1" x14ac:dyDescent="0.25">
      <c r="A18" s="79"/>
      <c r="B18" s="80">
        <v>7</v>
      </c>
      <c r="C18" s="81" t="s">
        <v>129</v>
      </c>
      <c r="D18" s="82" t="s">
        <v>130</v>
      </c>
      <c r="E18" s="50">
        <v>13916</v>
      </c>
      <c r="F18" s="83">
        <v>1.7</v>
      </c>
      <c r="G18" s="52"/>
      <c r="H18" s="53">
        <v>1</v>
      </c>
      <c r="I18" s="84"/>
      <c r="J18" s="84"/>
      <c r="K18" s="85">
        <v>1.4</v>
      </c>
      <c r="L18" s="85">
        <v>1.68</v>
      </c>
      <c r="M18" s="85">
        <v>2.23</v>
      </c>
      <c r="N18" s="86">
        <v>2.57</v>
      </c>
      <c r="O18" s="87"/>
      <c r="P18" s="58"/>
      <c r="Q18" s="88"/>
      <c r="R18" s="58"/>
      <c r="S18" s="88"/>
      <c r="T18" s="60"/>
      <c r="U18" s="88"/>
      <c r="V18" s="58"/>
      <c r="W18" s="60">
        <v>527</v>
      </c>
      <c r="X18" s="61">
        <f>SUM(W18*$E18*$F18*$H18*$K18*$X$9)</f>
        <v>17454282.16</v>
      </c>
      <c r="Y18" s="60"/>
      <c r="Z18" s="60">
        <f t="shared" si="2"/>
        <v>0</v>
      </c>
      <c r="AA18" s="89"/>
      <c r="AB18" s="58"/>
      <c r="AC18" s="88"/>
      <c r="AD18" s="58"/>
      <c r="AE18" s="88"/>
      <c r="AF18" s="58"/>
      <c r="AG18" s="88"/>
      <c r="AH18" s="58"/>
      <c r="AI18" s="88"/>
      <c r="AJ18" s="58"/>
      <c r="AK18" s="88"/>
      <c r="AL18" s="58"/>
      <c r="AM18" s="89"/>
      <c r="AN18" s="58"/>
      <c r="AO18" s="88"/>
      <c r="AP18" s="60"/>
      <c r="AQ18" s="88"/>
      <c r="AR18" s="58"/>
      <c r="AS18" s="88"/>
      <c r="AT18" s="58"/>
      <c r="AU18" s="88"/>
      <c r="AV18" s="58"/>
      <c r="AW18" s="88"/>
      <c r="AX18" s="58"/>
      <c r="AY18" s="88"/>
      <c r="AZ18" s="58"/>
      <c r="BA18" s="88"/>
      <c r="BB18" s="58"/>
      <c r="BC18" s="90"/>
      <c r="BD18" s="58"/>
      <c r="BE18" s="88"/>
      <c r="BF18" s="58">
        <f t="shared" si="5"/>
        <v>0</v>
      </c>
      <c r="BG18" s="88"/>
      <c r="BH18" s="58"/>
      <c r="BI18" s="88"/>
      <c r="BJ18" s="58"/>
      <c r="BK18" s="88"/>
      <c r="BL18" s="58"/>
      <c r="BM18" s="88"/>
      <c r="BN18" s="58"/>
      <c r="BO18" s="88"/>
      <c r="BP18" s="58"/>
      <c r="BQ18" s="88"/>
      <c r="BR18" s="60"/>
      <c r="BS18" s="88"/>
      <c r="BT18" s="58"/>
      <c r="BU18" s="88"/>
      <c r="BV18" s="58"/>
      <c r="BW18" s="91"/>
      <c r="BX18" s="58"/>
      <c r="BY18" s="88"/>
      <c r="BZ18" s="58"/>
      <c r="CA18" s="91"/>
      <c r="CB18" s="67"/>
      <c r="CC18" s="88"/>
      <c r="CD18" s="58"/>
      <c r="CE18" s="88"/>
      <c r="CF18" s="58"/>
      <c r="CG18" s="90"/>
      <c r="CH18" s="58"/>
      <c r="CI18" s="88"/>
      <c r="CJ18" s="58"/>
      <c r="CK18" s="88"/>
      <c r="CL18" s="58"/>
      <c r="CM18" s="88"/>
      <c r="CN18" s="58"/>
      <c r="CO18" s="88"/>
      <c r="CP18" s="58"/>
      <c r="CQ18" s="88"/>
      <c r="CR18" s="58"/>
      <c r="CS18" s="88"/>
      <c r="CT18" s="58"/>
      <c r="CU18" s="60">
        <v>3</v>
      </c>
      <c r="CV18" s="61">
        <f>CU18*E18*F18*H18</f>
        <v>70971.599999999991</v>
      </c>
      <c r="CW18" s="60"/>
      <c r="CX18" s="58"/>
      <c r="CY18" s="58"/>
      <c r="CZ18" s="58"/>
      <c r="DA18" s="58"/>
      <c r="DB18" s="58"/>
      <c r="DC18" s="58"/>
      <c r="DD18" s="58">
        <f>DC18*E18*F18*H18*K18</f>
        <v>0</v>
      </c>
      <c r="DE18" s="70">
        <f t="shared" si="8"/>
        <v>530</v>
      </c>
      <c r="DF18" s="70">
        <f t="shared" si="8"/>
        <v>17525253.760000002</v>
      </c>
      <c r="DG18" s="71">
        <v>10</v>
      </c>
      <c r="DH18" s="71">
        <v>331200.8</v>
      </c>
      <c r="DI18" s="72">
        <f t="shared" si="9"/>
        <v>540</v>
      </c>
      <c r="DJ18" s="72">
        <f t="shared" si="9"/>
        <v>17856454.560000002</v>
      </c>
    </row>
    <row r="19" spans="1:114" s="92" customFormat="1" ht="30" hidden="1" x14ac:dyDescent="0.25">
      <c r="A19" s="79"/>
      <c r="B19" s="80">
        <v>8</v>
      </c>
      <c r="C19" s="81" t="s">
        <v>131</v>
      </c>
      <c r="D19" s="82" t="s">
        <v>132</v>
      </c>
      <c r="E19" s="50">
        <v>13916</v>
      </c>
      <c r="F19" s="83">
        <v>5.38</v>
      </c>
      <c r="G19" s="52"/>
      <c r="H19" s="53">
        <v>1</v>
      </c>
      <c r="I19" s="84"/>
      <c r="J19" s="84"/>
      <c r="K19" s="85">
        <v>1.4</v>
      </c>
      <c r="L19" s="85">
        <v>1.68</v>
      </c>
      <c r="M19" s="85">
        <v>2.23</v>
      </c>
      <c r="N19" s="86">
        <v>2.57</v>
      </c>
      <c r="O19" s="87"/>
      <c r="P19" s="58"/>
      <c r="Q19" s="88"/>
      <c r="R19" s="58"/>
      <c r="S19" s="88"/>
      <c r="T19" s="60"/>
      <c r="U19" s="88"/>
      <c r="V19" s="58"/>
      <c r="W19" s="60">
        <v>57</v>
      </c>
      <c r="X19" s="61">
        <f>SUM(W19*$E19*$F19*$H19*$K19*$X$9)</f>
        <v>5974472.7839999991</v>
      </c>
      <c r="Y19" s="60"/>
      <c r="Z19" s="60">
        <f t="shared" si="2"/>
        <v>0</v>
      </c>
      <c r="AA19" s="89"/>
      <c r="AB19" s="58"/>
      <c r="AC19" s="88"/>
      <c r="AD19" s="58"/>
      <c r="AE19" s="88"/>
      <c r="AF19" s="58"/>
      <c r="AG19" s="88"/>
      <c r="AH19" s="58"/>
      <c r="AI19" s="88"/>
      <c r="AJ19" s="58"/>
      <c r="AK19" s="88"/>
      <c r="AL19" s="58"/>
      <c r="AM19" s="89"/>
      <c r="AN19" s="58"/>
      <c r="AO19" s="88"/>
      <c r="AP19" s="60"/>
      <c r="AQ19" s="88"/>
      <c r="AR19" s="58"/>
      <c r="AS19" s="88"/>
      <c r="AT19" s="58"/>
      <c r="AU19" s="88"/>
      <c r="AV19" s="58"/>
      <c r="AW19" s="88"/>
      <c r="AX19" s="58"/>
      <c r="AY19" s="88"/>
      <c r="AZ19" s="58"/>
      <c r="BA19" s="88"/>
      <c r="BB19" s="58"/>
      <c r="BC19" s="90"/>
      <c r="BD19" s="58"/>
      <c r="BE19" s="88"/>
      <c r="BF19" s="58">
        <f t="shared" si="5"/>
        <v>0</v>
      </c>
      <c r="BG19" s="88"/>
      <c r="BH19" s="58"/>
      <c r="BI19" s="88"/>
      <c r="BJ19" s="58"/>
      <c r="BK19" s="88"/>
      <c r="BL19" s="58"/>
      <c r="BM19" s="88"/>
      <c r="BN19" s="58"/>
      <c r="BO19" s="88"/>
      <c r="BP19" s="58"/>
      <c r="BQ19" s="88"/>
      <c r="BR19" s="60"/>
      <c r="BS19" s="88"/>
      <c r="BT19" s="58"/>
      <c r="BU19" s="88"/>
      <c r="BV19" s="58"/>
      <c r="BW19" s="91"/>
      <c r="BX19" s="58"/>
      <c r="BY19" s="88"/>
      <c r="BZ19" s="58"/>
      <c r="CA19" s="91"/>
      <c r="CB19" s="67"/>
      <c r="CC19" s="88"/>
      <c r="CD19" s="58"/>
      <c r="CE19" s="88"/>
      <c r="CF19" s="58"/>
      <c r="CG19" s="90"/>
      <c r="CH19" s="58"/>
      <c r="CI19" s="88"/>
      <c r="CJ19" s="58"/>
      <c r="CK19" s="88"/>
      <c r="CL19" s="58"/>
      <c r="CM19" s="88"/>
      <c r="CN19" s="58"/>
      <c r="CO19" s="88"/>
      <c r="CP19" s="58"/>
      <c r="CQ19" s="88"/>
      <c r="CR19" s="58"/>
      <c r="CS19" s="88"/>
      <c r="CT19" s="58"/>
      <c r="CU19" s="60"/>
      <c r="CV19" s="61">
        <f>CU19*E19*F19*H19</f>
        <v>0</v>
      </c>
      <c r="CW19" s="60"/>
      <c r="CX19" s="58"/>
      <c r="CY19" s="58"/>
      <c r="CZ19" s="58"/>
      <c r="DA19" s="58"/>
      <c r="DB19" s="58"/>
      <c r="DC19" s="58"/>
      <c r="DD19" s="58">
        <f>DC19*E19*F19*H19*K19</f>
        <v>0</v>
      </c>
      <c r="DE19" s="70">
        <f t="shared" si="8"/>
        <v>57</v>
      </c>
      <c r="DF19" s="70">
        <f t="shared" si="8"/>
        <v>5974472.7839999991</v>
      </c>
      <c r="DG19" s="71">
        <v>15</v>
      </c>
      <c r="DH19" s="71">
        <v>1572229.68</v>
      </c>
      <c r="DI19" s="72">
        <f t="shared" si="9"/>
        <v>72</v>
      </c>
      <c r="DJ19" s="72">
        <f t="shared" si="9"/>
        <v>7546702.4639999988</v>
      </c>
    </row>
    <row r="20" spans="1:114" s="92" customFormat="1" ht="30" hidden="1" x14ac:dyDescent="0.25">
      <c r="A20" s="79"/>
      <c r="B20" s="80">
        <v>9</v>
      </c>
      <c r="C20" s="81" t="s">
        <v>133</v>
      </c>
      <c r="D20" s="82" t="s">
        <v>134</v>
      </c>
      <c r="E20" s="50">
        <v>13916</v>
      </c>
      <c r="F20" s="83">
        <v>8.9600000000000009</v>
      </c>
      <c r="G20" s="52"/>
      <c r="H20" s="93">
        <v>1.113</v>
      </c>
      <c r="I20" s="94"/>
      <c r="J20" s="95"/>
      <c r="K20" s="85">
        <v>1.4</v>
      </c>
      <c r="L20" s="85">
        <v>1.68</v>
      </c>
      <c r="M20" s="85">
        <v>2.23</v>
      </c>
      <c r="N20" s="86">
        <v>2.57</v>
      </c>
      <c r="O20" s="87"/>
      <c r="P20" s="58"/>
      <c r="Q20" s="88"/>
      <c r="R20" s="58"/>
      <c r="S20" s="88"/>
      <c r="T20" s="60"/>
      <c r="U20" s="88"/>
      <c r="V20" s="58"/>
      <c r="W20" s="60">
        <v>247</v>
      </c>
      <c r="X20" s="61">
        <f>SUM(W20*$E20*$F20*$H20*$K20*$X$9)</f>
        <v>47989097.554944001</v>
      </c>
      <c r="Y20" s="60"/>
      <c r="Z20" s="60">
        <f t="shared" si="2"/>
        <v>0</v>
      </c>
      <c r="AA20" s="89"/>
      <c r="AB20" s="58"/>
      <c r="AC20" s="88"/>
      <c r="AD20" s="58"/>
      <c r="AE20" s="88"/>
      <c r="AF20" s="58"/>
      <c r="AG20" s="88"/>
      <c r="AH20" s="58"/>
      <c r="AI20" s="88"/>
      <c r="AJ20" s="58"/>
      <c r="AK20" s="88"/>
      <c r="AL20" s="58"/>
      <c r="AM20" s="89"/>
      <c r="AN20" s="58"/>
      <c r="AO20" s="88"/>
      <c r="AP20" s="60"/>
      <c r="AQ20" s="88"/>
      <c r="AR20" s="58"/>
      <c r="AS20" s="88"/>
      <c r="AT20" s="58"/>
      <c r="AU20" s="88"/>
      <c r="AV20" s="58"/>
      <c r="AW20" s="88"/>
      <c r="AX20" s="58"/>
      <c r="AY20" s="88"/>
      <c r="AZ20" s="58"/>
      <c r="BA20" s="88"/>
      <c r="BB20" s="58"/>
      <c r="BC20" s="90"/>
      <c r="BD20" s="58"/>
      <c r="BE20" s="88"/>
      <c r="BF20" s="58">
        <f t="shared" si="5"/>
        <v>0</v>
      </c>
      <c r="BG20" s="88"/>
      <c r="BH20" s="58"/>
      <c r="BI20" s="88"/>
      <c r="BJ20" s="58"/>
      <c r="BK20" s="88"/>
      <c r="BL20" s="58"/>
      <c r="BM20" s="88"/>
      <c r="BN20" s="58"/>
      <c r="BO20" s="88"/>
      <c r="BP20" s="58"/>
      <c r="BQ20" s="88"/>
      <c r="BR20" s="60"/>
      <c r="BS20" s="88"/>
      <c r="BT20" s="58"/>
      <c r="BU20" s="88"/>
      <c r="BV20" s="58"/>
      <c r="BW20" s="91"/>
      <c r="BX20" s="58"/>
      <c r="BY20" s="88"/>
      <c r="BZ20" s="58"/>
      <c r="CA20" s="91"/>
      <c r="CB20" s="67"/>
      <c r="CC20" s="88"/>
      <c r="CD20" s="58"/>
      <c r="CE20" s="88"/>
      <c r="CF20" s="58"/>
      <c r="CG20" s="90"/>
      <c r="CH20" s="58"/>
      <c r="CI20" s="88"/>
      <c r="CJ20" s="58"/>
      <c r="CK20" s="88"/>
      <c r="CL20" s="58"/>
      <c r="CM20" s="88"/>
      <c r="CN20" s="58"/>
      <c r="CO20" s="88"/>
      <c r="CP20" s="58"/>
      <c r="CQ20" s="88"/>
      <c r="CR20" s="58"/>
      <c r="CS20" s="88"/>
      <c r="CT20" s="58"/>
      <c r="CU20" s="60">
        <v>1</v>
      </c>
      <c r="CV20" s="61">
        <f>CU20*E20*F20*H20</f>
        <v>138777.03168000001</v>
      </c>
      <c r="CW20" s="60"/>
      <c r="CX20" s="58"/>
      <c r="CY20" s="58"/>
      <c r="CZ20" s="58"/>
      <c r="DA20" s="58"/>
      <c r="DB20" s="58"/>
      <c r="DC20" s="58"/>
      <c r="DD20" s="58">
        <f>DC20*E20*F20*H20*K20</f>
        <v>0</v>
      </c>
      <c r="DE20" s="70">
        <f t="shared" si="8"/>
        <v>248</v>
      </c>
      <c r="DF20" s="70">
        <f t="shared" si="8"/>
        <v>48127874.586624004</v>
      </c>
      <c r="DG20" s="71">
        <v>15</v>
      </c>
      <c r="DH20" s="71">
        <v>2914317.6652800003</v>
      </c>
      <c r="DI20" s="72">
        <f t="shared" si="9"/>
        <v>263</v>
      </c>
      <c r="DJ20" s="72">
        <f t="shared" si="9"/>
        <v>51042192.251904003</v>
      </c>
    </row>
    <row r="21" spans="1:114" s="92" customFormat="1" ht="30" hidden="1" x14ac:dyDescent="0.25">
      <c r="A21" s="79"/>
      <c r="B21" s="80">
        <v>10</v>
      </c>
      <c r="C21" s="81" t="s">
        <v>135</v>
      </c>
      <c r="D21" s="82" t="s">
        <v>136</v>
      </c>
      <c r="E21" s="50">
        <v>13916</v>
      </c>
      <c r="F21" s="83">
        <v>9.86</v>
      </c>
      <c r="G21" s="52"/>
      <c r="H21" s="53">
        <v>1</v>
      </c>
      <c r="I21" s="93">
        <v>1.0249999999999999</v>
      </c>
      <c r="J21" s="84"/>
      <c r="K21" s="85">
        <v>1.4</v>
      </c>
      <c r="L21" s="85">
        <v>1.68</v>
      </c>
      <c r="M21" s="85">
        <v>2.23</v>
      </c>
      <c r="N21" s="86">
        <v>2.57</v>
      </c>
      <c r="O21" s="87"/>
      <c r="P21" s="58"/>
      <c r="Q21" s="88"/>
      <c r="R21" s="58"/>
      <c r="S21" s="88"/>
      <c r="T21" s="60"/>
      <c r="U21" s="88"/>
      <c r="V21" s="58"/>
      <c r="W21" s="60">
        <v>269</v>
      </c>
      <c r="X21" s="61">
        <f>(W21*$E21*$F21*$H21*$K21*$X$9)/12*4+(W21*$E21*$F21*$I21*$K21*$X$9)/12*8</f>
        <v>52535181.29626666</v>
      </c>
      <c r="Y21" s="60"/>
      <c r="Z21" s="60">
        <f t="shared" si="2"/>
        <v>0</v>
      </c>
      <c r="AA21" s="89"/>
      <c r="AB21" s="58"/>
      <c r="AC21" s="88"/>
      <c r="AD21" s="58"/>
      <c r="AE21" s="88"/>
      <c r="AF21" s="58"/>
      <c r="AG21" s="88"/>
      <c r="AH21" s="58"/>
      <c r="AI21" s="88"/>
      <c r="AJ21" s="58"/>
      <c r="AK21" s="88"/>
      <c r="AL21" s="58"/>
      <c r="AM21" s="89"/>
      <c r="AN21" s="58"/>
      <c r="AO21" s="88"/>
      <c r="AP21" s="60"/>
      <c r="AQ21" s="88"/>
      <c r="AR21" s="58"/>
      <c r="AS21" s="88"/>
      <c r="AT21" s="58"/>
      <c r="AU21" s="88"/>
      <c r="AV21" s="58"/>
      <c r="AW21" s="88"/>
      <c r="AX21" s="58"/>
      <c r="AY21" s="88"/>
      <c r="AZ21" s="58"/>
      <c r="BA21" s="88"/>
      <c r="BB21" s="58"/>
      <c r="BC21" s="90"/>
      <c r="BD21" s="58"/>
      <c r="BE21" s="88"/>
      <c r="BF21" s="58">
        <f t="shared" si="5"/>
        <v>0</v>
      </c>
      <c r="BG21" s="88"/>
      <c r="BH21" s="58"/>
      <c r="BI21" s="88"/>
      <c r="BJ21" s="58"/>
      <c r="BK21" s="88"/>
      <c r="BL21" s="58"/>
      <c r="BM21" s="88"/>
      <c r="BN21" s="58"/>
      <c r="BO21" s="88"/>
      <c r="BP21" s="58"/>
      <c r="BQ21" s="88"/>
      <c r="BR21" s="60"/>
      <c r="BS21" s="88"/>
      <c r="BT21" s="58"/>
      <c r="BU21" s="88"/>
      <c r="BV21" s="58"/>
      <c r="BW21" s="91"/>
      <c r="BX21" s="58"/>
      <c r="BY21" s="88"/>
      <c r="BZ21" s="58"/>
      <c r="CA21" s="91"/>
      <c r="CB21" s="67"/>
      <c r="CC21" s="88"/>
      <c r="CD21" s="58"/>
      <c r="CE21" s="88"/>
      <c r="CF21" s="58"/>
      <c r="CG21" s="90"/>
      <c r="CH21" s="58"/>
      <c r="CI21" s="88"/>
      <c r="CJ21" s="58"/>
      <c r="CK21" s="88"/>
      <c r="CL21" s="58"/>
      <c r="CM21" s="88"/>
      <c r="CN21" s="58"/>
      <c r="CO21" s="88"/>
      <c r="CP21" s="58"/>
      <c r="CQ21" s="88"/>
      <c r="CR21" s="58"/>
      <c r="CS21" s="88"/>
      <c r="CT21" s="58"/>
      <c r="CU21" s="60">
        <v>1</v>
      </c>
      <c r="CV21" s="61">
        <f>(CU21*E21*F21*I21)</f>
        <v>140642.05399999997</v>
      </c>
      <c r="CW21" s="60"/>
      <c r="CX21" s="58"/>
      <c r="CY21" s="58"/>
      <c r="CZ21" s="58"/>
      <c r="DA21" s="58"/>
      <c r="DB21" s="58"/>
      <c r="DC21" s="58"/>
      <c r="DD21" s="58">
        <f>DC21*E21*F21*H21*K21</f>
        <v>0</v>
      </c>
      <c r="DE21" s="70">
        <f t="shared" si="8"/>
        <v>270</v>
      </c>
      <c r="DF21" s="70">
        <f t="shared" si="8"/>
        <v>52675823.350266658</v>
      </c>
      <c r="DG21" s="71">
        <v>10</v>
      </c>
      <c r="DH21" s="71">
        <v>1952980.7173333331</v>
      </c>
      <c r="DI21" s="72">
        <f t="shared" si="9"/>
        <v>280</v>
      </c>
      <c r="DJ21" s="72">
        <f t="shared" si="9"/>
        <v>54628804.067599989</v>
      </c>
    </row>
    <row r="22" spans="1:114" s="102" customFormat="1" ht="15" hidden="1" x14ac:dyDescent="0.25">
      <c r="A22" s="96">
        <v>3</v>
      </c>
      <c r="B22" s="96"/>
      <c r="C22" s="38" t="s">
        <v>137</v>
      </c>
      <c r="D22" s="97" t="s">
        <v>138</v>
      </c>
      <c r="E22" s="50">
        <v>13916</v>
      </c>
      <c r="F22" s="98"/>
      <c r="G22" s="52"/>
      <c r="H22" s="41"/>
      <c r="I22" s="42"/>
      <c r="J22" s="42"/>
      <c r="K22" s="99">
        <v>1.4</v>
      </c>
      <c r="L22" s="99">
        <v>1.68</v>
      </c>
      <c r="M22" s="99">
        <v>2.23</v>
      </c>
      <c r="N22" s="100">
        <v>2.57</v>
      </c>
      <c r="O22" s="101">
        <f>O23</f>
        <v>0</v>
      </c>
      <c r="P22" s="101">
        <f t="shared" ref="P22:CA22" si="10">P23</f>
        <v>0</v>
      </c>
      <c r="Q22" s="101">
        <f t="shared" si="10"/>
        <v>0</v>
      </c>
      <c r="R22" s="101">
        <f t="shared" si="10"/>
        <v>0</v>
      </c>
      <c r="S22" s="101">
        <f t="shared" si="10"/>
        <v>0</v>
      </c>
      <c r="T22" s="101">
        <f t="shared" si="10"/>
        <v>0</v>
      </c>
      <c r="U22" s="101">
        <f t="shared" si="10"/>
        <v>0</v>
      </c>
      <c r="V22" s="101">
        <f t="shared" si="10"/>
        <v>0</v>
      </c>
      <c r="W22" s="101">
        <f t="shared" si="10"/>
        <v>0</v>
      </c>
      <c r="X22" s="101">
        <f t="shared" si="10"/>
        <v>0</v>
      </c>
      <c r="Y22" s="101">
        <f t="shared" si="10"/>
        <v>0</v>
      </c>
      <c r="Z22" s="101">
        <f t="shared" si="10"/>
        <v>0</v>
      </c>
      <c r="AA22" s="101">
        <f t="shared" si="10"/>
        <v>0</v>
      </c>
      <c r="AB22" s="101">
        <f t="shared" si="10"/>
        <v>0</v>
      </c>
      <c r="AC22" s="101">
        <f t="shared" si="10"/>
        <v>0</v>
      </c>
      <c r="AD22" s="101">
        <f t="shared" si="10"/>
        <v>0</v>
      </c>
      <c r="AE22" s="101">
        <f t="shared" si="10"/>
        <v>0</v>
      </c>
      <c r="AF22" s="101">
        <f t="shared" si="10"/>
        <v>0</v>
      </c>
      <c r="AG22" s="101">
        <f t="shared" si="10"/>
        <v>0</v>
      </c>
      <c r="AH22" s="101">
        <f t="shared" si="10"/>
        <v>0</v>
      </c>
      <c r="AI22" s="101">
        <f t="shared" si="10"/>
        <v>0</v>
      </c>
      <c r="AJ22" s="101">
        <f t="shared" si="10"/>
        <v>0</v>
      </c>
      <c r="AK22" s="101">
        <f t="shared" si="10"/>
        <v>0</v>
      </c>
      <c r="AL22" s="101">
        <f t="shared" si="10"/>
        <v>0</v>
      </c>
      <c r="AM22" s="101">
        <f t="shared" si="10"/>
        <v>0</v>
      </c>
      <c r="AN22" s="101">
        <f t="shared" si="10"/>
        <v>0</v>
      </c>
      <c r="AO22" s="101">
        <f t="shared" si="10"/>
        <v>0</v>
      </c>
      <c r="AP22" s="101">
        <f t="shared" si="10"/>
        <v>0</v>
      </c>
      <c r="AQ22" s="101">
        <f t="shared" si="10"/>
        <v>0</v>
      </c>
      <c r="AR22" s="101">
        <f t="shared" si="10"/>
        <v>0</v>
      </c>
      <c r="AS22" s="101">
        <f t="shared" si="10"/>
        <v>0</v>
      </c>
      <c r="AT22" s="101">
        <f t="shared" si="10"/>
        <v>0</v>
      </c>
      <c r="AU22" s="101">
        <f t="shared" si="10"/>
        <v>0</v>
      </c>
      <c r="AV22" s="101">
        <f t="shared" si="10"/>
        <v>0</v>
      </c>
      <c r="AW22" s="101">
        <f t="shared" si="10"/>
        <v>0</v>
      </c>
      <c r="AX22" s="101">
        <f t="shared" si="10"/>
        <v>0</v>
      </c>
      <c r="AY22" s="101">
        <f t="shared" si="10"/>
        <v>0</v>
      </c>
      <c r="AZ22" s="101">
        <f t="shared" si="10"/>
        <v>0</v>
      </c>
      <c r="BA22" s="101">
        <f t="shared" si="10"/>
        <v>0</v>
      </c>
      <c r="BB22" s="101">
        <f t="shared" si="10"/>
        <v>0</v>
      </c>
      <c r="BC22" s="101">
        <f t="shared" si="10"/>
        <v>0</v>
      </c>
      <c r="BD22" s="101">
        <f t="shared" si="10"/>
        <v>0</v>
      </c>
      <c r="BE22" s="101">
        <f t="shared" si="10"/>
        <v>0</v>
      </c>
      <c r="BF22" s="101">
        <f t="shared" si="10"/>
        <v>0</v>
      </c>
      <c r="BG22" s="101">
        <f t="shared" si="10"/>
        <v>0</v>
      </c>
      <c r="BH22" s="101">
        <f t="shared" si="10"/>
        <v>0</v>
      </c>
      <c r="BI22" s="101">
        <f t="shared" si="10"/>
        <v>0</v>
      </c>
      <c r="BJ22" s="101">
        <f t="shared" si="10"/>
        <v>0</v>
      </c>
      <c r="BK22" s="101">
        <f t="shared" si="10"/>
        <v>1</v>
      </c>
      <c r="BL22" s="101">
        <f t="shared" si="10"/>
        <v>19092.752</v>
      </c>
      <c r="BM22" s="101">
        <f t="shared" si="10"/>
        <v>0</v>
      </c>
      <c r="BN22" s="101">
        <f t="shared" si="10"/>
        <v>0</v>
      </c>
      <c r="BO22" s="101">
        <f t="shared" si="10"/>
        <v>0</v>
      </c>
      <c r="BP22" s="101">
        <f t="shared" si="10"/>
        <v>0</v>
      </c>
      <c r="BQ22" s="101">
        <f t="shared" si="10"/>
        <v>0</v>
      </c>
      <c r="BR22" s="101">
        <f t="shared" si="10"/>
        <v>0</v>
      </c>
      <c r="BS22" s="101">
        <f t="shared" si="10"/>
        <v>0</v>
      </c>
      <c r="BT22" s="101">
        <f t="shared" si="10"/>
        <v>0</v>
      </c>
      <c r="BU22" s="101">
        <f t="shared" si="10"/>
        <v>0</v>
      </c>
      <c r="BV22" s="101">
        <f t="shared" si="10"/>
        <v>0</v>
      </c>
      <c r="BW22" s="101">
        <f t="shared" si="10"/>
        <v>2</v>
      </c>
      <c r="BX22" s="101">
        <f t="shared" si="10"/>
        <v>45822.604800000001</v>
      </c>
      <c r="BY22" s="101">
        <f t="shared" si="10"/>
        <v>0</v>
      </c>
      <c r="BZ22" s="101">
        <f t="shared" si="10"/>
        <v>0</v>
      </c>
      <c r="CA22" s="101">
        <f t="shared" si="10"/>
        <v>0</v>
      </c>
      <c r="CB22" s="101">
        <f t="shared" ref="CB22:DF22" si="11">CB23</f>
        <v>0</v>
      </c>
      <c r="CC22" s="101">
        <f t="shared" si="11"/>
        <v>0</v>
      </c>
      <c r="CD22" s="101">
        <f t="shared" si="11"/>
        <v>0</v>
      </c>
      <c r="CE22" s="101">
        <f t="shared" si="11"/>
        <v>0</v>
      </c>
      <c r="CF22" s="101">
        <f t="shared" si="11"/>
        <v>0</v>
      </c>
      <c r="CG22" s="101">
        <f t="shared" si="11"/>
        <v>3</v>
      </c>
      <c r="CH22" s="101">
        <f t="shared" si="11"/>
        <v>68733.907200000001</v>
      </c>
      <c r="CI22" s="101">
        <f t="shared" si="11"/>
        <v>0</v>
      </c>
      <c r="CJ22" s="101">
        <f t="shared" si="11"/>
        <v>0</v>
      </c>
      <c r="CK22" s="101">
        <f t="shared" si="11"/>
        <v>0</v>
      </c>
      <c r="CL22" s="101">
        <f t="shared" si="11"/>
        <v>0</v>
      </c>
      <c r="CM22" s="101">
        <f t="shared" si="11"/>
        <v>0</v>
      </c>
      <c r="CN22" s="101">
        <f t="shared" si="11"/>
        <v>0</v>
      </c>
      <c r="CO22" s="101">
        <f t="shared" si="11"/>
        <v>0</v>
      </c>
      <c r="CP22" s="101">
        <f t="shared" si="11"/>
        <v>0</v>
      </c>
      <c r="CQ22" s="101">
        <f t="shared" si="11"/>
        <v>0</v>
      </c>
      <c r="CR22" s="101">
        <f t="shared" si="11"/>
        <v>0</v>
      </c>
      <c r="CS22" s="101">
        <f t="shared" si="11"/>
        <v>0</v>
      </c>
      <c r="CT22" s="101">
        <f t="shared" si="11"/>
        <v>0</v>
      </c>
      <c r="CU22" s="101">
        <f t="shared" si="11"/>
        <v>0</v>
      </c>
      <c r="CV22" s="101">
        <f t="shared" si="11"/>
        <v>0</v>
      </c>
      <c r="CW22" s="101">
        <f t="shared" si="11"/>
        <v>0</v>
      </c>
      <c r="CX22" s="101">
        <f t="shared" si="11"/>
        <v>0</v>
      </c>
      <c r="CY22" s="101">
        <f t="shared" si="11"/>
        <v>0</v>
      </c>
      <c r="CZ22" s="101">
        <f t="shared" si="11"/>
        <v>0</v>
      </c>
      <c r="DA22" s="101">
        <f t="shared" si="11"/>
        <v>0</v>
      </c>
      <c r="DB22" s="101">
        <f t="shared" si="11"/>
        <v>0</v>
      </c>
      <c r="DC22" s="101">
        <f t="shared" si="11"/>
        <v>0</v>
      </c>
      <c r="DD22" s="101">
        <f t="shared" si="11"/>
        <v>0</v>
      </c>
      <c r="DE22" s="101">
        <f t="shared" si="11"/>
        <v>6</v>
      </c>
      <c r="DF22" s="101">
        <f t="shared" si="11"/>
        <v>133649.264</v>
      </c>
      <c r="DG22" s="46">
        <v>12</v>
      </c>
      <c r="DH22" s="46">
        <v>229113.02399999995</v>
      </c>
      <c r="DI22" s="47">
        <f t="shared" si="9"/>
        <v>18</v>
      </c>
      <c r="DJ22" s="47">
        <f t="shared" si="9"/>
        <v>362762.28799999994</v>
      </c>
    </row>
    <row r="23" spans="1:114" s="1" customFormat="1" ht="30" hidden="1" x14ac:dyDescent="0.25">
      <c r="A23" s="23"/>
      <c r="B23" s="23">
        <v>11</v>
      </c>
      <c r="C23" s="48" t="s">
        <v>139</v>
      </c>
      <c r="D23" s="103" t="s">
        <v>140</v>
      </c>
      <c r="E23" s="50">
        <v>13916</v>
      </c>
      <c r="F23" s="104">
        <v>0.98</v>
      </c>
      <c r="G23" s="52"/>
      <c r="H23" s="53">
        <v>1</v>
      </c>
      <c r="I23" s="54"/>
      <c r="J23" s="54"/>
      <c r="K23" s="55">
        <v>1.4</v>
      </c>
      <c r="L23" s="55">
        <v>1.68</v>
      </c>
      <c r="M23" s="55">
        <v>2.23</v>
      </c>
      <c r="N23" s="56">
        <v>2.57</v>
      </c>
      <c r="O23" s="77"/>
      <c r="P23" s="58">
        <f>SUM(O23*$E23*$F23*$H23*$K23*$P$9)</f>
        <v>0</v>
      </c>
      <c r="Q23" s="77"/>
      <c r="R23" s="58">
        <f>SUM(Q23*$E23*$F23*$H23*$K23*$R$9)</f>
        <v>0</v>
      </c>
      <c r="S23" s="77"/>
      <c r="T23" s="60">
        <f>SUM(S23*$E23*$F23*$H23*$K23*$T$9)</f>
        <v>0</v>
      </c>
      <c r="U23" s="77"/>
      <c r="V23" s="58">
        <f>SUM(U23*$E23*$F23*$H23*$K23*$V$9)</f>
        <v>0</v>
      </c>
      <c r="W23" s="77"/>
      <c r="X23" s="58">
        <f>SUM(W23*$E23*$F23*$H23*$K23*$X$9)</f>
        <v>0</v>
      </c>
      <c r="Y23" s="64"/>
      <c r="Z23" s="60">
        <f>SUM(Y23*$E23*$F23*$H23*$K23*$Z$9)</f>
        <v>0</v>
      </c>
      <c r="AA23" s="105">
        <v>0</v>
      </c>
      <c r="AB23" s="58">
        <v>0</v>
      </c>
      <c r="AC23" s="77">
        <v>0</v>
      </c>
      <c r="AD23" s="58">
        <v>0</v>
      </c>
      <c r="AE23" s="77">
        <v>0</v>
      </c>
      <c r="AF23" s="58">
        <v>0</v>
      </c>
      <c r="AG23" s="77">
        <v>0</v>
      </c>
      <c r="AH23" s="58">
        <v>0</v>
      </c>
      <c r="AI23" s="77">
        <v>0</v>
      </c>
      <c r="AJ23" s="58">
        <v>0</v>
      </c>
      <c r="AK23" s="77"/>
      <c r="AL23" s="58">
        <f>AK23*$E23*$F23*$H23*$L23*$AL$9</f>
        <v>0</v>
      </c>
      <c r="AM23" s="105"/>
      <c r="AN23" s="58">
        <f>SUM(AM23*$E23*$F23*$H23*$K23*$AN$9)</f>
        <v>0</v>
      </c>
      <c r="AO23" s="77"/>
      <c r="AP23" s="60">
        <f>SUM(AO23*$E23*$F23*$H23*$K23*$AP$9)</f>
        <v>0</v>
      </c>
      <c r="AQ23" s="77"/>
      <c r="AR23" s="58">
        <f>SUM(AQ23*$E23*$F23*$H23*$K23*$AR$9)</f>
        <v>0</v>
      </c>
      <c r="AS23" s="77"/>
      <c r="AT23" s="58">
        <f>SUM(AS23*$E23*$F23*$H23*$K23*$AT$9)</f>
        <v>0</v>
      </c>
      <c r="AU23" s="77"/>
      <c r="AV23" s="58">
        <f>SUM(AU23*$E23*$F23*$H23*$K23*$AV$9)</f>
        <v>0</v>
      </c>
      <c r="AW23" s="77"/>
      <c r="AX23" s="58">
        <f>SUM(AW23*$E23*$F23*$H23*$K23*$AX$9)</f>
        <v>0</v>
      </c>
      <c r="AY23" s="64"/>
      <c r="AZ23" s="58">
        <f>SUM(AY23*$E23*$F23*$H23*$K23*$AZ$9)</f>
        <v>0</v>
      </c>
      <c r="BA23" s="77"/>
      <c r="BB23" s="58">
        <f>SUM(BA23*$E23*$F23*$H23*$K23*$BB$9)</f>
        <v>0</v>
      </c>
      <c r="BC23" s="77"/>
      <c r="BD23" s="58">
        <f>SUM(BC23*$E23*$F23*$H23*$K23*$BD$9)</f>
        <v>0</v>
      </c>
      <c r="BE23" s="77"/>
      <c r="BF23" s="58">
        <f>SUM(BE23*$E23*$F23*$H23*$K23*$BF$9)</f>
        <v>0</v>
      </c>
      <c r="BG23" s="77"/>
      <c r="BH23" s="58">
        <f>SUM(BG23*$E23*$F23*$H23*$K23*$BH$9)</f>
        <v>0</v>
      </c>
      <c r="BI23" s="77"/>
      <c r="BJ23" s="58">
        <f>SUM(BI23*$E23*$F23*$H23*$K23*$BJ$9)</f>
        <v>0</v>
      </c>
      <c r="BK23" s="60">
        <v>1</v>
      </c>
      <c r="BL23" s="58">
        <f>SUM(BK23*$E23*$F23*$H23*$K23*$BL$9)</f>
        <v>19092.752</v>
      </c>
      <c r="BM23" s="77"/>
      <c r="BN23" s="58">
        <f>BM23*$E23*$F23*$H23*$L23*$BN$9</f>
        <v>0</v>
      </c>
      <c r="BO23" s="77"/>
      <c r="BP23" s="58">
        <f>BO23*$E23*$F23*$H23*$L23*$BP$9</f>
        <v>0</v>
      </c>
      <c r="BQ23" s="77"/>
      <c r="BR23" s="60">
        <f>BQ23*$E23*$F23*$H23*$L23*$BR$9</f>
        <v>0</v>
      </c>
      <c r="BS23" s="77"/>
      <c r="BT23" s="58">
        <f>BS23*$E23*$F23*$H23*$L23*$BT$9</f>
        <v>0</v>
      </c>
      <c r="BU23" s="77"/>
      <c r="BV23" s="58">
        <f>BU23*$E23*$F23*$H23*$L23*$BV$9</f>
        <v>0</v>
      </c>
      <c r="BW23" s="106">
        <v>2</v>
      </c>
      <c r="BX23" s="58">
        <f>BW23*$E23*$F23*$H23*$L23*$BX$9</f>
        <v>45822.604800000001</v>
      </c>
      <c r="BY23" s="107"/>
      <c r="BZ23" s="58">
        <f>BY23*$E23*$F23*$H23*$L23*$BZ$9</f>
        <v>0</v>
      </c>
      <c r="CA23" s="78"/>
      <c r="CB23" s="67">
        <f>CA23*$E23*$F23*$H23*$L23*$CB$9</f>
        <v>0</v>
      </c>
      <c r="CC23" s="108"/>
      <c r="CD23" s="58">
        <f>CC23*$E23*$F23*$H23*$L23*$CD$9</f>
        <v>0</v>
      </c>
      <c r="CE23" s="77"/>
      <c r="CF23" s="58">
        <f>CE23*$E23*$F23*$H23*$L23*$CF$9</f>
        <v>0</v>
      </c>
      <c r="CG23" s="107">
        <v>3</v>
      </c>
      <c r="CH23" s="58">
        <f>CG23*$E23*$F23*$H23*$L23*$CH$9</f>
        <v>68733.907200000001</v>
      </c>
      <c r="CI23" s="77"/>
      <c r="CJ23" s="58">
        <f>CI23*$E23*$F23*$H23*$L23*$CJ$9</f>
        <v>0</v>
      </c>
      <c r="CK23" s="64"/>
      <c r="CL23" s="58">
        <f>CK23*$E23*$F23*$H23*$L23*$CL$9</f>
        <v>0</v>
      </c>
      <c r="CM23" s="64"/>
      <c r="CN23" s="58">
        <f>CM23*$E23*$F23*$H23*$L23*$CN$9</f>
        <v>0</v>
      </c>
      <c r="CO23" s="77"/>
      <c r="CP23" s="58">
        <f>CO23*$E23*$F23*$H23*$L23*$CP$9</f>
        <v>0</v>
      </c>
      <c r="CQ23" s="77"/>
      <c r="CR23" s="58">
        <f>CQ23*$E23*$F23*$H23*$M23*$CR$9</f>
        <v>0</v>
      </c>
      <c r="CS23" s="77"/>
      <c r="CT23" s="58">
        <f>CS23*$E23*$F23*$H23*$N23*$CT$9</f>
        <v>0</v>
      </c>
      <c r="CU23" s="60"/>
      <c r="CV23" s="58">
        <f>CU23*E23*F23*H23</f>
        <v>0</v>
      </c>
      <c r="CW23" s="60"/>
      <c r="CX23" s="58"/>
      <c r="CY23" s="58"/>
      <c r="CZ23" s="58">
        <f>SUM(CY23*$E23*$F23*$H23*$K23*$R$9)</f>
        <v>0</v>
      </c>
      <c r="DA23" s="58"/>
      <c r="DB23" s="58"/>
      <c r="DC23" s="58"/>
      <c r="DD23" s="58"/>
      <c r="DE23" s="70">
        <f>SUM(Q23+O23+AA23+S23+U23+AC23+Y23+W23+AE23+AI23+AG23+AK23+AM23+AQ23+BM23+BS23+AO23+BA23+BC23+CE23+CG23+CC23+CI23+CK23+BW23+BY23+AS23+AU23+AW23+AY23+BO23+BQ23+BU23+BE23+BG23+BI23+BK23+CA23+CM23+CO23+CQ23+CS23+CU23+CW23+DA23+DC23)</f>
        <v>6</v>
      </c>
      <c r="DF23" s="70">
        <f>SUM(R23+P23+AB23+T23+V23+AD23+Z23+X23+AF23+AJ23+AH23+AL23+AN23+AR23+BN23+BT23+AP23+BB23+BD23+CF23+CH23+CD23+CJ23+CL23+BX23+BZ23+AT23+AV23+AX23+AZ23+BP23+BR23+BV23+BF23+BH23+BJ23+BL23+CB23+CN23+CP23+CR23+CT23+CV23+CX23+DB23+DD23)</f>
        <v>133649.264</v>
      </c>
      <c r="DG23" s="71">
        <v>12</v>
      </c>
      <c r="DH23" s="71">
        <v>229113.02399999995</v>
      </c>
      <c r="DI23" s="72">
        <f t="shared" si="9"/>
        <v>18</v>
      </c>
      <c r="DJ23" s="72">
        <f t="shared" si="9"/>
        <v>362762.28799999994</v>
      </c>
    </row>
    <row r="24" spans="1:114" s="102" customFormat="1" ht="15" hidden="1" x14ac:dyDescent="0.25">
      <c r="A24" s="96">
        <v>4</v>
      </c>
      <c r="B24" s="96"/>
      <c r="C24" s="38" t="s">
        <v>141</v>
      </c>
      <c r="D24" s="97" t="s">
        <v>142</v>
      </c>
      <c r="E24" s="50">
        <v>13916</v>
      </c>
      <c r="F24" s="98"/>
      <c r="G24" s="52"/>
      <c r="H24" s="41"/>
      <c r="I24" s="42"/>
      <c r="J24" s="42"/>
      <c r="K24" s="109"/>
      <c r="L24" s="109"/>
      <c r="M24" s="109"/>
      <c r="N24" s="100">
        <v>2.57</v>
      </c>
      <c r="O24" s="110">
        <f>O25</f>
        <v>50</v>
      </c>
      <c r="P24" s="110">
        <f t="shared" ref="P24:CA24" si="12">P25</f>
        <v>866966.79999999993</v>
      </c>
      <c r="Q24" s="110">
        <f t="shared" si="12"/>
        <v>0</v>
      </c>
      <c r="R24" s="110">
        <f t="shared" si="12"/>
        <v>0</v>
      </c>
      <c r="S24" s="110">
        <f t="shared" si="12"/>
        <v>0</v>
      </c>
      <c r="T24" s="110">
        <f t="shared" si="12"/>
        <v>0</v>
      </c>
      <c r="U24" s="110">
        <f t="shared" si="12"/>
        <v>0</v>
      </c>
      <c r="V24" s="110">
        <f t="shared" si="12"/>
        <v>0</v>
      </c>
      <c r="W24" s="110">
        <f t="shared" si="12"/>
        <v>0</v>
      </c>
      <c r="X24" s="110">
        <f t="shared" si="12"/>
        <v>0</v>
      </c>
      <c r="Y24" s="110">
        <f t="shared" si="12"/>
        <v>0</v>
      </c>
      <c r="Z24" s="110">
        <f t="shared" si="12"/>
        <v>0</v>
      </c>
      <c r="AA24" s="110">
        <f t="shared" si="12"/>
        <v>0</v>
      </c>
      <c r="AB24" s="110">
        <f t="shared" si="12"/>
        <v>0</v>
      </c>
      <c r="AC24" s="110">
        <f t="shared" si="12"/>
        <v>103</v>
      </c>
      <c r="AD24" s="110">
        <f t="shared" si="12"/>
        <v>1785951.6079999998</v>
      </c>
      <c r="AE24" s="110">
        <f t="shared" si="12"/>
        <v>0</v>
      </c>
      <c r="AF24" s="110">
        <f t="shared" si="12"/>
        <v>0</v>
      </c>
      <c r="AG24" s="110">
        <f t="shared" si="12"/>
        <v>51</v>
      </c>
      <c r="AH24" s="110">
        <f t="shared" si="12"/>
        <v>884306.13599999994</v>
      </c>
      <c r="AI24" s="110">
        <f t="shared" si="12"/>
        <v>0</v>
      </c>
      <c r="AJ24" s="110">
        <f t="shared" si="12"/>
        <v>0</v>
      </c>
      <c r="AK24" s="110">
        <f t="shared" si="12"/>
        <v>50</v>
      </c>
      <c r="AL24" s="110">
        <f t="shared" si="12"/>
        <v>1040360.1599999999</v>
      </c>
      <c r="AM24" s="110">
        <f t="shared" si="12"/>
        <v>0</v>
      </c>
      <c r="AN24" s="110">
        <f t="shared" si="12"/>
        <v>0</v>
      </c>
      <c r="AO24" s="110">
        <f t="shared" si="12"/>
        <v>0</v>
      </c>
      <c r="AP24" s="110">
        <f t="shared" si="12"/>
        <v>0</v>
      </c>
      <c r="AQ24" s="110">
        <f t="shared" si="12"/>
        <v>0</v>
      </c>
      <c r="AR24" s="110">
        <f t="shared" si="12"/>
        <v>0</v>
      </c>
      <c r="AS24" s="110">
        <f t="shared" si="12"/>
        <v>0</v>
      </c>
      <c r="AT24" s="110">
        <f t="shared" si="12"/>
        <v>0</v>
      </c>
      <c r="AU24" s="110">
        <f t="shared" si="12"/>
        <v>0</v>
      </c>
      <c r="AV24" s="110">
        <f t="shared" si="12"/>
        <v>0</v>
      </c>
      <c r="AW24" s="110">
        <f t="shared" si="12"/>
        <v>0</v>
      </c>
      <c r="AX24" s="110">
        <f t="shared" si="12"/>
        <v>0</v>
      </c>
      <c r="AY24" s="110">
        <f t="shared" si="12"/>
        <v>0</v>
      </c>
      <c r="AZ24" s="110">
        <f t="shared" si="12"/>
        <v>0</v>
      </c>
      <c r="BA24" s="110">
        <f t="shared" si="12"/>
        <v>0</v>
      </c>
      <c r="BB24" s="110">
        <f t="shared" si="12"/>
        <v>0</v>
      </c>
      <c r="BC24" s="110">
        <f t="shared" si="12"/>
        <v>10</v>
      </c>
      <c r="BD24" s="110">
        <f t="shared" si="12"/>
        <v>173393.36000000002</v>
      </c>
      <c r="BE24" s="110">
        <f t="shared" si="12"/>
        <v>0</v>
      </c>
      <c r="BF24" s="110">
        <f t="shared" si="12"/>
        <v>0</v>
      </c>
      <c r="BG24" s="110">
        <f t="shared" si="12"/>
        <v>0</v>
      </c>
      <c r="BH24" s="110">
        <f t="shared" si="12"/>
        <v>0</v>
      </c>
      <c r="BI24" s="110">
        <f t="shared" si="12"/>
        <v>0</v>
      </c>
      <c r="BJ24" s="110">
        <f t="shared" si="12"/>
        <v>0</v>
      </c>
      <c r="BK24" s="110">
        <f t="shared" si="12"/>
        <v>18</v>
      </c>
      <c r="BL24" s="110">
        <f t="shared" si="12"/>
        <v>312108.04800000001</v>
      </c>
      <c r="BM24" s="110">
        <f t="shared" si="12"/>
        <v>0</v>
      </c>
      <c r="BN24" s="110">
        <f t="shared" si="12"/>
        <v>0</v>
      </c>
      <c r="BO24" s="110">
        <f t="shared" si="12"/>
        <v>0</v>
      </c>
      <c r="BP24" s="110">
        <f t="shared" si="12"/>
        <v>0</v>
      </c>
      <c r="BQ24" s="110">
        <f t="shared" si="12"/>
        <v>0</v>
      </c>
      <c r="BR24" s="110">
        <f t="shared" si="12"/>
        <v>0</v>
      </c>
      <c r="BS24" s="110">
        <f t="shared" si="12"/>
        <v>17</v>
      </c>
      <c r="BT24" s="110">
        <f t="shared" si="12"/>
        <v>353722.45439999999</v>
      </c>
      <c r="BU24" s="110">
        <f t="shared" si="12"/>
        <v>0</v>
      </c>
      <c r="BV24" s="110">
        <f t="shared" si="12"/>
        <v>0</v>
      </c>
      <c r="BW24" s="110">
        <f t="shared" si="12"/>
        <v>50</v>
      </c>
      <c r="BX24" s="110">
        <f t="shared" si="12"/>
        <v>1040360.1599999999</v>
      </c>
      <c r="BY24" s="110">
        <f t="shared" si="12"/>
        <v>0</v>
      </c>
      <c r="BZ24" s="110">
        <f t="shared" si="12"/>
        <v>0</v>
      </c>
      <c r="CA24" s="110">
        <f t="shared" si="12"/>
        <v>0</v>
      </c>
      <c r="CB24" s="110">
        <f t="shared" ref="CB24:DF24" si="13">CB25</f>
        <v>0</v>
      </c>
      <c r="CC24" s="110">
        <f t="shared" si="13"/>
        <v>0</v>
      </c>
      <c r="CD24" s="110">
        <f t="shared" si="13"/>
        <v>0</v>
      </c>
      <c r="CE24" s="110">
        <f t="shared" si="13"/>
        <v>0</v>
      </c>
      <c r="CF24" s="110">
        <f t="shared" si="13"/>
        <v>0</v>
      </c>
      <c r="CG24" s="110">
        <f t="shared" si="13"/>
        <v>2</v>
      </c>
      <c r="CH24" s="110">
        <f t="shared" si="13"/>
        <v>41614.4064</v>
      </c>
      <c r="CI24" s="110">
        <f t="shared" si="13"/>
        <v>11</v>
      </c>
      <c r="CJ24" s="110">
        <f t="shared" si="13"/>
        <v>228879.23520000002</v>
      </c>
      <c r="CK24" s="110">
        <f t="shared" si="13"/>
        <v>4</v>
      </c>
      <c r="CL24" s="110">
        <f t="shared" si="13"/>
        <v>83228.8128</v>
      </c>
      <c r="CM24" s="110">
        <f t="shared" si="13"/>
        <v>29</v>
      </c>
      <c r="CN24" s="110">
        <f t="shared" si="13"/>
        <v>603408.89280000003</v>
      </c>
      <c r="CO24" s="110">
        <f t="shared" si="13"/>
        <v>5</v>
      </c>
      <c r="CP24" s="110">
        <f t="shared" si="13"/>
        <v>104036.016</v>
      </c>
      <c r="CQ24" s="110">
        <f t="shared" si="13"/>
        <v>65</v>
      </c>
      <c r="CR24" s="110">
        <f t="shared" si="13"/>
        <v>1795240.5379999999</v>
      </c>
      <c r="CS24" s="110">
        <f t="shared" si="13"/>
        <v>25</v>
      </c>
      <c r="CT24" s="110">
        <f t="shared" si="13"/>
        <v>795751.66999999993</v>
      </c>
      <c r="CU24" s="110">
        <f t="shared" si="13"/>
        <v>0</v>
      </c>
      <c r="CV24" s="110">
        <f t="shared" si="13"/>
        <v>0</v>
      </c>
      <c r="CW24" s="110">
        <f t="shared" si="13"/>
        <v>0</v>
      </c>
      <c r="CX24" s="110">
        <f t="shared" si="13"/>
        <v>0</v>
      </c>
      <c r="CY24" s="110">
        <f t="shared" si="13"/>
        <v>0</v>
      </c>
      <c r="CZ24" s="110">
        <f t="shared" si="13"/>
        <v>0</v>
      </c>
      <c r="DA24" s="110">
        <f t="shared" si="13"/>
        <v>0</v>
      </c>
      <c r="DB24" s="110">
        <f t="shared" si="13"/>
        <v>0</v>
      </c>
      <c r="DC24" s="110">
        <f t="shared" si="13"/>
        <v>0</v>
      </c>
      <c r="DD24" s="110">
        <f t="shared" si="13"/>
        <v>0</v>
      </c>
      <c r="DE24" s="110">
        <f t="shared" si="13"/>
        <v>490</v>
      </c>
      <c r="DF24" s="110">
        <f t="shared" si="13"/>
        <v>10109328.297600001</v>
      </c>
      <c r="DG24" s="46">
        <v>824</v>
      </c>
      <c r="DH24" s="46">
        <v>15081382.8956</v>
      </c>
      <c r="DI24" s="47">
        <f t="shared" si="9"/>
        <v>1314</v>
      </c>
      <c r="DJ24" s="47">
        <f t="shared" si="9"/>
        <v>25190711.1932</v>
      </c>
    </row>
    <row r="25" spans="1:114" s="116" customFormat="1" hidden="1" x14ac:dyDescent="0.25">
      <c r="A25" s="111"/>
      <c r="B25" s="111">
        <v>12</v>
      </c>
      <c r="C25" s="48" t="s">
        <v>143</v>
      </c>
      <c r="D25" s="49" t="s">
        <v>144</v>
      </c>
      <c r="E25" s="50">
        <v>13916</v>
      </c>
      <c r="F25" s="55">
        <v>0.89</v>
      </c>
      <c r="G25" s="52"/>
      <c r="H25" s="112">
        <v>1</v>
      </c>
      <c r="I25" s="113"/>
      <c r="J25" s="113"/>
      <c r="K25" s="55">
        <v>1.4</v>
      </c>
      <c r="L25" s="55">
        <v>1.68</v>
      </c>
      <c r="M25" s="55">
        <v>2.23</v>
      </c>
      <c r="N25" s="56">
        <v>2.57</v>
      </c>
      <c r="O25" s="77">
        <v>50</v>
      </c>
      <c r="P25" s="58">
        <f>SUM(O25*$E25*$F25*$H25*$K25*$P$9)</f>
        <v>866966.79999999993</v>
      </c>
      <c r="Q25" s="64"/>
      <c r="R25" s="58">
        <f>SUM(Q25*$E25*$F25*$H25*$K25*$R$9)</f>
        <v>0</v>
      </c>
      <c r="S25" s="64"/>
      <c r="T25" s="60">
        <f>SUM(S25*$E25*$F25*$H25*$K25*$T$9)</f>
        <v>0</v>
      </c>
      <c r="U25" s="64"/>
      <c r="V25" s="58">
        <f>SUM(U25*$E25*$F25*$H25*$K25*$V$9)</f>
        <v>0</v>
      </c>
      <c r="W25" s="64"/>
      <c r="X25" s="58">
        <f>SUM(W25*$E25*$F25*$H25*$K25*$X$9)</f>
        <v>0</v>
      </c>
      <c r="Y25" s="64"/>
      <c r="Z25" s="60">
        <f>SUM(Y25*$E25*$F25*$H25*$K25*$Z$9)</f>
        <v>0</v>
      </c>
      <c r="AA25" s="105">
        <v>0</v>
      </c>
      <c r="AB25" s="58">
        <v>0</v>
      </c>
      <c r="AC25" s="64">
        <v>103</v>
      </c>
      <c r="AD25" s="58">
        <f>AC25*E25*F25*H25*K25</f>
        <v>1785951.6079999998</v>
      </c>
      <c r="AE25" s="64">
        <v>0</v>
      </c>
      <c r="AF25" s="58">
        <v>0</v>
      </c>
      <c r="AG25" s="73">
        <v>51</v>
      </c>
      <c r="AH25" s="58">
        <f>AG25*E25*F25*H25*K25</f>
        <v>884306.13599999994</v>
      </c>
      <c r="AI25" s="64">
        <v>0</v>
      </c>
      <c r="AJ25" s="58">
        <v>0</v>
      </c>
      <c r="AK25" s="60">
        <v>50</v>
      </c>
      <c r="AL25" s="58">
        <f>AK25*$E25*$F25*$H25*$L25*$AL$9</f>
        <v>1040360.1599999999</v>
      </c>
      <c r="AM25" s="105"/>
      <c r="AN25" s="58">
        <f>SUM(AM25*$E25*$F25*$H25*$K25*$AN$9)</f>
        <v>0</v>
      </c>
      <c r="AO25" s="64"/>
      <c r="AP25" s="60">
        <f>SUM(AO25*$E25*$F25*$H25*$K25*$AP$9)</f>
        <v>0</v>
      </c>
      <c r="AQ25" s="64"/>
      <c r="AR25" s="58">
        <f>SUM(AQ25*$E25*$F25*$H25*$K25*$AR$9)</f>
        <v>0</v>
      </c>
      <c r="AS25" s="64"/>
      <c r="AT25" s="58">
        <f>SUM(AS25*$E25*$F25*$H25*$K25*$AT$9)</f>
        <v>0</v>
      </c>
      <c r="AU25" s="64"/>
      <c r="AV25" s="58">
        <f>SUM(AU25*$E25*$F25*$H25*$K25*$AV$9)</f>
        <v>0</v>
      </c>
      <c r="AW25" s="64"/>
      <c r="AX25" s="58">
        <f>SUM(AW25*$E25*$F25*$H25*$K25*$AX$9)</f>
        <v>0</v>
      </c>
      <c r="AY25" s="64"/>
      <c r="AZ25" s="58">
        <f>SUM(AY25*$E25*$F25*$H25*$K25*$AZ$9)</f>
        <v>0</v>
      </c>
      <c r="BA25" s="64"/>
      <c r="BB25" s="58">
        <f>SUM(BA25*$E25*$F25*$H25*$K25*$BB$9)</f>
        <v>0</v>
      </c>
      <c r="BC25" s="60">
        <v>10</v>
      </c>
      <c r="BD25" s="58">
        <f>SUM(BC25*$E25*$F25*$H25*$K25*$BD$9)</f>
        <v>173393.36000000002</v>
      </c>
      <c r="BE25" s="64"/>
      <c r="BF25" s="58">
        <f>SUM(BE25*$E25*$F25*$H25*$K25*$BF$9)</f>
        <v>0</v>
      </c>
      <c r="BG25" s="64"/>
      <c r="BH25" s="58">
        <f>SUM(BG25*$E25*$F25*$H25*$K25*$BH$9)</f>
        <v>0</v>
      </c>
      <c r="BI25" s="64"/>
      <c r="BJ25" s="58">
        <f>SUM(BI25*$E25*$F25*$H25*$K25*$BJ$9)</f>
        <v>0</v>
      </c>
      <c r="BK25" s="60">
        <v>18</v>
      </c>
      <c r="BL25" s="58">
        <f>SUM(BK25*$E25*$F25*$H25*$K25*$BL$9)</f>
        <v>312108.04800000001</v>
      </c>
      <c r="BM25" s="64"/>
      <c r="BN25" s="58">
        <f>BM25*$E25*$F25*$H25*$L25*$BN$9</f>
        <v>0</v>
      </c>
      <c r="BO25" s="64"/>
      <c r="BP25" s="58">
        <f>BO25*$E25*$F25*$H25*$L25*$BP$9</f>
        <v>0</v>
      </c>
      <c r="BQ25" s="64"/>
      <c r="BR25" s="60">
        <f>BQ25*$E25*$F25*$H25*$L25*$BR$9</f>
        <v>0</v>
      </c>
      <c r="BS25" s="114">
        <v>17</v>
      </c>
      <c r="BT25" s="58">
        <f>BS25*$E25*$F25*$H25*$L25*$BT$9</f>
        <v>353722.45439999999</v>
      </c>
      <c r="BU25" s="64"/>
      <c r="BV25" s="58">
        <f>BU25*$E25*$F25*$H25*$L25*$BV$9</f>
        <v>0</v>
      </c>
      <c r="BW25" s="65">
        <v>50</v>
      </c>
      <c r="BX25" s="58">
        <f>BW25*$E25*$F25*$H25*$L25*$BX$9</f>
        <v>1040360.1599999999</v>
      </c>
      <c r="BY25" s="60"/>
      <c r="BZ25" s="58">
        <f>BY25*$E25*$F25*$H25*$L25*$BZ$9</f>
        <v>0</v>
      </c>
      <c r="CA25" s="65"/>
      <c r="CB25" s="67">
        <f>CA25*$E25*$F25*$H25*$L25*$CB$9</f>
        <v>0</v>
      </c>
      <c r="CC25" s="115"/>
      <c r="CD25" s="58">
        <f>CC25*$E25*$F25*$H25*$L25*$CD$9</f>
        <v>0</v>
      </c>
      <c r="CE25" s="64"/>
      <c r="CF25" s="58">
        <f>CE25*$E25*$F25*$H25*$L25*$CF$9</f>
        <v>0</v>
      </c>
      <c r="CG25" s="60">
        <v>2</v>
      </c>
      <c r="CH25" s="58">
        <f>CG25*$E25*$F25*$H25*$L25*$CH$9</f>
        <v>41614.4064</v>
      </c>
      <c r="CI25" s="114">
        <v>11</v>
      </c>
      <c r="CJ25" s="58">
        <f>CI25*$E25*$F25*$H25*$L25*$CJ$9</f>
        <v>228879.23520000002</v>
      </c>
      <c r="CK25" s="114">
        <v>4</v>
      </c>
      <c r="CL25" s="58">
        <f>CK25*$E25*$F25*$H25*$L25*$CL$9</f>
        <v>83228.8128</v>
      </c>
      <c r="CM25" s="60">
        <v>29</v>
      </c>
      <c r="CN25" s="58">
        <f>CM25*$E25*$F25*$H25*$L25*$CN$9</f>
        <v>603408.89280000003</v>
      </c>
      <c r="CO25" s="60">
        <v>5</v>
      </c>
      <c r="CP25" s="58">
        <f>CO25*$E25*$F25*$H25*$L25*$CP$9</f>
        <v>104036.016</v>
      </c>
      <c r="CQ25" s="114">
        <v>65</v>
      </c>
      <c r="CR25" s="58">
        <f>CQ25*$E25*$F25*$H25*$M25*$CR$9</f>
        <v>1795240.5379999999</v>
      </c>
      <c r="CS25" s="114">
        <v>25</v>
      </c>
      <c r="CT25" s="58">
        <f>CS25*$E25*$F25*$H25*$N25*$CT$9</f>
        <v>795751.66999999993</v>
      </c>
      <c r="CU25" s="60"/>
      <c r="CV25" s="58">
        <f>CU25*E25*F25*H25</f>
        <v>0</v>
      </c>
      <c r="CW25" s="60"/>
      <c r="CX25" s="58"/>
      <c r="CY25" s="58"/>
      <c r="CZ25" s="58">
        <f>SUM(CY25*$E25*$F25*$H25*$K25*$R$9)</f>
        <v>0</v>
      </c>
      <c r="DA25" s="58"/>
      <c r="DB25" s="58"/>
      <c r="DC25" s="58"/>
      <c r="DD25" s="58"/>
      <c r="DE25" s="70">
        <f>SUM(Q25+O25+AA25+S25+U25+AC25+Y25+W25+AE25+AI25+AG25+AK25+AM25+AQ25+BM25+BS25+AO25+BA25+BC25+CE25+CG25+CC25+CI25+CK25+BW25+BY25+AS25+AU25+AW25+AY25+BO25+BQ25+BU25+BE25+BG25+BI25+BK25+CA25+CM25+CO25+CQ25+CS25+CU25+CW25+DA25+DC25)</f>
        <v>490</v>
      </c>
      <c r="DF25" s="70">
        <f>SUM(R25+P25+AB25+T25+V25+AD25+Z25+X25+AF25+AJ25+AH25+AL25+AN25+AR25+BN25+BT25+AP25+BB25+BD25+CF25+CH25+CD25+CJ25+CL25+BX25+BZ25+AT25+AV25+AX25+AZ25+BP25+BR25+BV25+BF25+BH25+BJ25+BL25+CB25+CN25+CP25+CR25+CT25+CV25+CX25+DB25+DD25)</f>
        <v>10109328.297600001</v>
      </c>
      <c r="DG25" s="71">
        <v>824</v>
      </c>
      <c r="DH25" s="71">
        <v>15081382.8956</v>
      </c>
      <c r="DI25" s="72">
        <f t="shared" si="9"/>
        <v>1314</v>
      </c>
      <c r="DJ25" s="72">
        <f t="shared" si="9"/>
        <v>25190711.1932</v>
      </c>
    </row>
    <row r="26" spans="1:114" s="1" customFormat="1" ht="15" hidden="1" x14ac:dyDescent="0.25">
      <c r="A26" s="37">
        <v>5</v>
      </c>
      <c r="B26" s="37"/>
      <c r="C26" s="38" t="s">
        <v>145</v>
      </c>
      <c r="D26" s="45" t="s">
        <v>146</v>
      </c>
      <c r="E26" s="50">
        <v>13916</v>
      </c>
      <c r="F26" s="117"/>
      <c r="G26" s="52"/>
      <c r="H26" s="41"/>
      <c r="I26" s="42"/>
      <c r="J26" s="42"/>
      <c r="K26" s="99">
        <v>1.4</v>
      </c>
      <c r="L26" s="99">
        <v>1.68</v>
      </c>
      <c r="M26" s="99">
        <v>2.23</v>
      </c>
      <c r="N26" s="100">
        <v>2.57</v>
      </c>
      <c r="O26" s="118">
        <f>SUM(O27:O29)</f>
        <v>0</v>
      </c>
      <c r="P26" s="118">
        <f t="shared" ref="P26:CA26" si="14">SUM(P27:P29)</f>
        <v>0</v>
      </c>
      <c r="Q26" s="118">
        <f t="shared" si="14"/>
        <v>0</v>
      </c>
      <c r="R26" s="118">
        <f t="shared" si="14"/>
        <v>0</v>
      </c>
      <c r="S26" s="118">
        <f t="shared" si="14"/>
        <v>12</v>
      </c>
      <c r="T26" s="118">
        <f t="shared" si="14"/>
        <v>212747.80799999999</v>
      </c>
      <c r="U26" s="118">
        <f t="shared" si="14"/>
        <v>0</v>
      </c>
      <c r="V26" s="118">
        <f t="shared" si="14"/>
        <v>0</v>
      </c>
      <c r="W26" s="118">
        <f t="shared" si="14"/>
        <v>0</v>
      </c>
      <c r="X26" s="118">
        <f t="shared" si="14"/>
        <v>0</v>
      </c>
      <c r="Y26" s="118">
        <f t="shared" si="14"/>
        <v>0</v>
      </c>
      <c r="Z26" s="118">
        <f t="shared" si="14"/>
        <v>0</v>
      </c>
      <c r="AA26" s="118">
        <f t="shared" si="14"/>
        <v>0</v>
      </c>
      <c r="AB26" s="118">
        <f t="shared" si="14"/>
        <v>0</v>
      </c>
      <c r="AC26" s="118">
        <f t="shared" si="14"/>
        <v>0</v>
      </c>
      <c r="AD26" s="118">
        <f t="shared" si="14"/>
        <v>0</v>
      </c>
      <c r="AE26" s="118">
        <f t="shared" si="14"/>
        <v>0</v>
      </c>
      <c r="AF26" s="118">
        <f t="shared" si="14"/>
        <v>0</v>
      </c>
      <c r="AG26" s="118">
        <f t="shared" si="14"/>
        <v>4</v>
      </c>
      <c r="AH26" s="118">
        <f t="shared" si="14"/>
        <v>100139.53599999999</v>
      </c>
      <c r="AI26" s="118">
        <f t="shared" si="14"/>
        <v>0</v>
      </c>
      <c r="AJ26" s="118">
        <f t="shared" si="14"/>
        <v>0</v>
      </c>
      <c r="AK26" s="118">
        <f t="shared" si="14"/>
        <v>1</v>
      </c>
      <c r="AL26" s="118">
        <f t="shared" si="14"/>
        <v>21274.7808</v>
      </c>
      <c r="AM26" s="118">
        <f t="shared" si="14"/>
        <v>0</v>
      </c>
      <c r="AN26" s="118">
        <f t="shared" si="14"/>
        <v>0</v>
      </c>
      <c r="AO26" s="118">
        <f t="shared" si="14"/>
        <v>0</v>
      </c>
      <c r="AP26" s="118">
        <f t="shared" si="14"/>
        <v>0</v>
      </c>
      <c r="AQ26" s="118">
        <f t="shared" si="14"/>
        <v>0</v>
      </c>
      <c r="AR26" s="118">
        <f t="shared" si="14"/>
        <v>0</v>
      </c>
      <c r="AS26" s="118">
        <f t="shared" si="14"/>
        <v>0</v>
      </c>
      <c r="AT26" s="118">
        <f t="shared" si="14"/>
        <v>0</v>
      </c>
      <c r="AU26" s="118">
        <f t="shared" si="14"/>
        <v>0</v>
      </c>
      <c r="AV26" s="118">
        <f t="shared" si="14"/>
        <v>0</v>
      </c>
      <c r="AW26" s="118">
        <f t="shared" si="14"/>
        <v>0</v>
      </c>
      <c r="AX26" s="118">
        <f t="shared" si="14"/>
        <v>0</v>
      </c>
      <c r="AY26" s="118">
        <f t="shared" si="14"/>
        <v>0</v>
      </c>
      <c r="AZ26" s="118">
        <f t="shared" si="14"/>
        <v>0</v>
      </c>
      <c r="BA26" s="118">
        <f t="shared" si="14"/>
        <v>0</v>
      </c>
      <c r="BB26" s="118">
        <f t="shared" si="14"/>
        <v>0</v>
      </c>
      <c r="BC26" s="118">
        <f t="shared" si="14"/>
        <v>0</v>
      </c>
      <c r="BD26" s="118">
        <f t="shared" si="14"/>
        <v>0</v>
      </c>
      <c r="BE26" s="118">
        <f t="shared" si="14"/>
        <v>0</v>
      </c>
      <c r="BF26" s="118">
        <f t="shared" si="14"/>
        <v>0</v>
      </c>
      <c r="BG26" s="118">
        <f t="shared" si="14"/>
        <v>0</v>
      </c>
      <c r="BH26" s="118">
        <f t="shared" si="14"/>
        <v>0</v>
      </c>
      <c r="BI26" s="118">
        <f t="shared" si="14"/>
        <v>0</v>
      </c>
      <c r="BJ26" s="118">
        <f t="shared" si="14"/>
        <v>0</v>
      </c>
      <c r="BK26" s="118">
        <f t="shared" si="14"/>
        <v>2</v>
      </c>
      <c r="BL26" s="118">
        <f t="shared" si="14"/>
        <v>35457.968000000001</v>
      </c>
      <c r="BM26" s="118">
        <f t="shared" si="14"/>
        <v>0</v>
      </c>
      <c r="BN26" s="118">
        <f t="shared" si="14"/>
        <v>0</v>
      </c>
      <c r="BO26" s="118">
        <f t="shared" si="14"/>
        <v>0</v>
      </c>
      <c r="BP26" s="118">
        <f t="shared" si="14"/>
        <v>0</v>
      </c>
      <c r="BQ26" s="118">
        <f t="shared" si="14"/>
        <v>0</v>
      </c>
      <c r="BR26" s="118">
        <f t="shared" si="14"/>
        <v>0</v>
      </c>
      <c r="BS26" s="118">
        <f t="shared" si="14"/>
        <v>0</v>
      </c>
      <c r="BT26" s="118">
        <f t="shared" si="14"/>
        <v>0</v>
      </c>
      <c r="BU26" s="118">
        <f t="shared" si="14"/>
        <v>0</v>
      </c>
      <c r="BV26" s="118">
        <f t="shared" si="14"/>
        <v>0</v>
      </c>
      <c r="BW26" s="118">
        <f t="shared" si="14"/>
        <v>7</v>
      </c>
      <c r="BX26" s="118">
        <f t="shared" si="14"/>
        <v>148923.4656</v>
      </c>
      <c r="BY26" s="118">
        <f t="shared" si="14"/>
        <v>0</v>
      </c>
      <c r="BZ26" s="118">
        <f t="shared" si="14"/>
        <v>0</v>
      </c>
      <c r="CA26" s="118">
        <f t="shared" si="14"/>
        <v>0</v>
      </c>
      <c r="CB26" s="118">
        <f t="shared" ref="CB26:DF26" si="15">SUM(CB27:CB29)</f>
        <v>0</v>
      </c>
      <c r="CC26" s="118">
        <f t="shared" si="15"/>
        <v>30</v>
      </c>
      <c r="CD26" s="118">
        <f t="shared" si="15"/>
        <v>638243.424</v>
      </c>
      <c r="CE26" s="118">
        <f t="shared" si="15"/>
        <v>0</v>
      </c>
      <c r="CF26" s="118">
        <f t="shared" si="15"/>
        <v>0</v>
      </c>
      <c r="CG26" s="118">
        <f t="shared" si="15"/>
        <v>6</v>
      </c>
      <c r="CH26" s="118">
        <f t="shared" si="15"/>
        <v>197785.3248</v>
      </c>
      <c r="CI26" s="118">
        <f t="shared" si="15"/>
        <v>0</v>
      </c>
      <c r="CJ26" s="118">
        <f t="shared" si="15"/>
        <v>0</v>
      </c>
      <c r="CK26" s="118">
        <f t="shared" si="15"/>
        <v>0</v>
      </c>
      <c r="CL26" s="118">
        <f t="shared" si="15"/>
        <v>0</v>
      </c>
      <c r="CM26" s="118">
        <f t="shared" si="15"/>
        <v>4</v>
      </c>
      <c r="CN26" s="118">
        <f t="shared" si="15"/>
        <v>85099.123200000002</v>
      </c>
      <c r="CO26" s="118">
        <f t="shared" si="15"/>
        <v>0</v>
      </c>
      <c r="CP26" s="118">
        <f t="shared" si="15"/>
        <v>0</v>
      </c>
      <c r="CQ26" s="118">
        <f t="shared" si="15"/>
        <v>3</v>
      </c>
      <c r="CR26" s="118">
        <f t="shared" si="15"/>
        <v>84719.216400000005</v>
      </c>
      <c r="CS26" s="118">
        <f t="shared" si="15"/>
        <v>4</v>
      </c>
      <c r="CT26" s="118">
        <f t="shared" si="15"/>
        <v>130181.3968</v>
      </c>
      <c r="CU26" s="118">
        <f t="shared" si="15"/>
        <v>0</v>
      </c>
      <c r="CV26" s="118">
        <f t="shared" si="15"/>
        <v>0</v>
      </c>
      <c r="CW26" s="118">
        <f t="shared" si="15"/>
        <v>0</v>
      </c>
      <c r="CX26" s="118">
        <f t="shared" si="15"/>
        <v>0</v>
      </c>
      <c r="CY26" s="118">
        <f t="shared" si="15"/>
        <v>0</v>
      </c>
      <c r="CZ26" s="118">
        <f t="shared" si="15"/>
        <v>0</v>
      </c>
      <c r="DA26" s="118">
        <f t="shared" si="15"/>
        <v>0</v>
      </c>
      <c r="DB26" s="118">
        <f t="shared" si="15"/>
        <v>0</v>
      </c>
      <c r="DC26" s="118">
        <f t="shared" si="15"/>
        <v>0</v>
      </c>
      <c r="DD26" s="118">
        <f t="shared" si="15"/>
        <v>0</v>
      </c>
      <c r="DE26" s="118">
        <f t="shared" si="15"/>
        <v>73</v>
      </c>
      <c r="DF26" s="118">
        <f t="shared" si="15"/>
        <v>1654572.0436000002</v>
      </c>
      <c r="DG26" s="46">
        <v>84</v>
      </c>
      <c r="DH26" s="46">
        <v>1981993.2580000001</v>
      </c>
      <c r="DI26" s="47">
        <f t="shared" si="9"/>
        <v>157</v>
      </c>
      <c r="DJ26" s="47">
        <f t="shared" si="9"/>
        <v>3636565.3016000004</v>
      </c>
    </row>
    <row r="27" spans="1:114" s="1" customFormat="1" hidden="1" x14ac:dyDescent="0.25">
      <c r="A27" s="23"/>
      <c r="B27" s="23">
        <v>13</v>
      </c>
      <c r="C27" s="48" t="s">
        <v>147</v>
      </c>
      <c r="D27" s="103" t="s">
        <v>148</v>
      </c>
      <c r="E27" s="50">
        <v>13916</v>
      </c>
      <c r="F27" s="51">
        <v>0.91</v>
      </c>
      <c r="G27" s="52"/>
      <c r="H27" s="53">
        <v>1</v>
      </c>
      <c r="I27" s="54"/>
      <c r="J27" s="54"/>
      <c r="K27" s="55">
        <v>1.4</v>
      </c>
      <c r="L27" s="55">
        <v>1.68</v>
      </c>
      <c r="M27" s="55">
        <v>2.23</v>
      </c>
      <c r="N27" s="56">
        <v>2.57</v>
      </c>
      <c r="O27" s="77"/>
      <c r="P27" s="58">
        <f>SUM(O27*$E27*$F27*$H27*$K27*$P$9)</f>
        <v>0</v>
      </c>
      <c r="Q27" s="64"/>
      <c r="R27" s="58">
        <f>SUM(Q27*$E27*$F27*$H27*$K27*$R$9)</f>
        <v>0</v>
      </c>
      <c r="S27" s="60">
        <v>12</v>
      </c>
      <c r="T27" s="60">
        <f>SUM(S27*$E27*$F27*$H27*$K27*$T$9)</f>
        <v>212747.80799999999</v>
      </c>
      <c r="U27" s="64"/>
      <c r="V27" s="58">
        <f>SUM(U27*$E27*$F27*$H27*$K27*$V$9)</f>
        <v>0</v>
      </c>
      <c r="W27" s="64"/>
      <c r="X27" s="58">
        <f>SUM(W27*$E27*$F27*$H27*$K27*$X$9)</f>
        <v>0</v>
      </c>
      <c r="Y27" s="64"/>
      <c r="Z27" s="60">
        <f>SUM(Y27*$E27*$F27*$H27*$K27*$Z$9)</f>
        <v>0</v>
      </c>
      <c r="AA27" s="105">
        <v>0</v>
      </c>
      <c r="AB27" s="58">
        <v>0</v>
      </c>
      <c r="AC27" s="64">
        <v>0</v>
      </c>
      <c r="AD27" s="58">
        <v>0</v>
      </c>
      <c r="AE27" s="64">
        <v>0</v>
      </c>
      <c r="AF27" s="58">
        <v>0</v>
      </c>
      <c r="AG27" s="73">
        <v>3</v>
      </c>
      <c r="AH27" s="58">
        <f>AG27*E27*F27*H27*K27</f>
        <v>53186.951999999997</v>
      </c>
      <c r="AI27" s="64">
        <v>0</v>
      </c>
      <c r="AJ27" s="58">
        <v>0</v>
      </c>
      <c r="AK27" s="60">
        <v>1</v>
      </c>
      <c r="AL27" s="58">
        <f>AK27*$E27*$F27*$H27*$L27*$AL$9</f>
        <v>21274.7808</v>
      </c>
      <c r="AM27" s="105"/>
      <c r="AN27" s="58">
        <f>SUM(AM27*$E27*$F27*$H27*$K27*$AN$9)</f>
        <v>0</v>
      </c>
      <c r="AO27" s="64"/>
      <c r="AP27" s="60">
        <f>SUM(AO27*$E27*$F27*$H27*$K27*$AP$9)</f>
        <v>0</v>
      </c>
      <c r="AQ27" s="64"/>
      <c r="AR27" s="58">
        <f>SUM(AQ27*$E27*$F27*$H27*$K27*$AR$9)</f>
        <v>0</v>
      </c>
      <c r="AS27" s="64"/>
      <c r="AT27" s="58">
        <f>SUM(AS27*$E27*$F27*$H27*$K27*$AT$9)</f>
        <v>0</v>
      </c>
      <c r="AU27" s="64"/>
      <c r="AV27" s="58">
        <f>SUM(AU27*$E27*$F27*$H27*$K27*$AV$9)</f>
        <v>0</v>
      </c>
      <c r="AW27" s="64"/>
      <c r="AX27" s="58">
        <f>SUM(AW27*$E27*$F27*$H27*$K27*$AX$9)</f>
        <v>0</v>
      </c>
      <c r="AY27" s="64"/>
      <c r="AZ27" s="58">
        <f>SUM(AY27*$E27*$F27*$H27*$K27*$AZ$9)</f>
        <v>0</v>
      </c>
      <c r="BA27" s="64"/>
      <c r="BB27" s="58">
        <f>SUM(BA27*$E27*$F27*$H27*$K27*$BB$9)</f>
        <v>0</v>
      </c>
      <c r="BC27" s="64"/>
      <c r="BD27" s="58">
        <f>SUM(BC27*$E27*$F27*$H27*$K27*$BD$9)</f>
        <v>0</v>
      </c>
      <c r="BE27" s="64"/>
      <c r="BF27" s="58">
        <f>SUM(BE27*$E27*$F27*$H27*$K27*$BF$9)</f>
        <v>0</v>
      </c>
      <c r="BG27" s="64"/>
      <c r="BH27" s="58">
        <f>SUM(BG27*$E27*$F27*$H27*$K27*$BH$9)</f>
        <v>0</v>
      </c>
      <c r="BI27" s="64"/>
      <c r="BJ27" s="58">
        <f>SUM(BI27*$E27*$F27*$H27*$K27*$BJ$9)</f>
        <v>0</v>
      </c>
      <c r="BK27" s="60">
        <v>2</v>
      </c>
      <c r="BL27" s="58">
        <f>SUM(BK27*$E27*$F27*$H27*$K27*$BL$9)</f>
        <v>35457.968000000001</v>
      </c>
      <c r="BM27" s="64"/>
      <c r="BN27" s="58">
        <f>BM27*$E27*$F27*$H27*$L27*$BN$9</f>
        <v>0</v>
      </c>
      <c r="BO27" s="64"/>
      <c r="BP27" s="58">
        <f>BO27*$E27*$F27*$H27*$L27*$BP$9</f>
        <v>0</v>
      </c>
      <c r="BQ27" s="64"/>
      <c r="BR27" s="60">
        <f>BQ27*$E27*$F27*$H27*$L27*$BR$9</f>
        <v>0</v>
      </c>
      <c r="BS27" s="115"/>
      <c r="BT27" s="58">
        <f>BS27*$E27*$F27*$H27*$L27*$BT$9</f>
        <v>0</v>
      </c>
      <c r="BU27" s="64"/>
      <c r="BV27" s="58">
        <f>BU27*$E27*$F27*$H27*$L27*$BV$9</f>
        <v>0</v>
      </c>
      <c r="BW27" s="65">
        <v>7</v>
      </c>
      <c r="BX27" s="58">
        <f>BW27*$E27*$F27*$H27*$L27*$BX$9</f>
        <v>148923.4656</v>
      </c>
      <c r="BY27" s="73"/>
      <c r="BZ27" s="58">
        <f>BY27*$E27*$F27*$H27*$L27*$BZ$9</f>
        <v>0</v>
      </c>
      <c r="CA27" s="73"/>
      <c r="CB27" s="67">
        <f>CA27*$E27*$F27*$H27*$L27*$CB$9</f>
        <v>0</v>
      </c>
      <c r="CC27" s="60">
        <v>30</v>
      </c>
      <c r="CD27" s="58">
        <f>CC27*$E27*$F27*$H27*$L27*$CD$9</f>
        <v>638243.424</v>
      </c>
      <c r="CE27" s="64"/>
      <c r="CF27" s="58">
        <f>CE27*$E27*$F27*$H27*$L27*$CF$9</f>
        <v>0</v>
      </c>
      <c r="CG27" s="60">
        <v>4</v>
      </c>
      <c r="CH27" s="58">
        <f>CG27*$E27*$F27*$H27*$L27*$CH$9</f>
        <v>85099.123200000002</v>
      </c>
      <c r="CI27" s="64"/>
      <c r="CJ27" s="58">
        <f>CI27*$E27*$F27*$H27*$L27*$CJ$9</f>
        <v>0</v>
      </c>
      <c r="CK27" s="64"/>
      <c r="CL27" s="58">
        <f>CK27*$E27*$F27*$H27*$L27*$CL$9</f>
        <v>0</v>
      </c>
      <c r="CM27" s="60">
        <v>4</v>
      </c>
      <c r="CN27" s="58">
        <f>CM27*$E27*$F27*$H27*$L27*$CN$9</f>
        <v>85099.123200000002</v>
      </c>
      <c r="CO27" s="60"/>
      <c r="CP27" s="58">
        <f>CO27*$E27*$F27*$H27*$L27*$CP$9</f>
        <v>0</v>
      </c>
      <c r="CQ27" s="114">
        <v>3</v>
      </c>
      <c r="CR27" s="58">
        <f>CQ27*$E27*$F27*$H27*$M27*$CR$9</f>
        <v>84719.216400000005</v>
      </c>
      <c r="CS27" s="114">
        <v>4</v>
      </c>
      <c r="CT27" s="58">
        <f>CS27*$E27*$F27*$H27*$N27*$CT$9</f>
        <v>130181.3968</v>
      </c>
      <c r="CU27" s="60"/>
      <c r="CV27" s="58">
        <f>CU27*E27*F27*H27</f>
        <v>0</v>
      </c>
      <c r="CW27" s="60"/>
      <c r="CX27" s="58"/>
      <c r="CY27" s="58"/>
      <c r="CZ27" s="58">
        <f>SUM(CY27*$E27*$F27*$H27*$K27*$R$9)</f>
        <v>0</v>
      </c>
      <c r="DA27" s="58"/>
      <c r="DB27" s="58"/>
      <c r="DC27" s="58"/>
      <c r="DD27" s="58"/>
      <c r="DE27" s="70">
        <f t="shared" ref="DE27:DF29" si="16">SUM(Q27+O27+AA27+S27+U27+AC27+Y27+W27+AE27+AI27+AG27+AK27+AM27+AQ27+BM27+BS27+AO27+BA27+BC27+CE27+CG27+CC27+CI27+CK27+BW27+BY27+AS27+AU27+AW27+AY27+BO27+BQ27+BU27+BE27+BG27+BI27+BK27+CA27+CM27+CO27+CQ27+CS27+CU27+CW27+DA27+DC27)</f>
        <v>70</v>
      </c>
      <c r="DF27" s="70">
        <f t="shared" si="16"/>
        <v>1494933.2580000001</v>
      </c>
      <c r="DG27" s="71">
        <v>71</v>
      </c>
      <c r="DH27" s="71">
        <v>1362219.1492000001</v>
      </c>
      <c r="DI27" s="72">
        <f t="shared" si="9"/>
        <v>141</v>
      </c>
      <c r="DJ27" s="72">
        <f t="shared" si="9"/>
        <v>2857152.4072000002</v>
      </c>
    </row>
    <row r="28" spans="1:114" s="1" customFormat="1" hidden="1" x14ac:dyDescent="0.25">
      <c r="A28" s="23"/>
      <c r="B28" s="23">
        <v>14</v>
      </c>
      <c r="C28" s="48" t="s">
        <v>149</v>
      </c>
      <c r="D28" s="103" t="s">
        <v>150</v>
      </c>
      <c r="E28" s="50">
        <v>13916</v>
      </c>
      <c r="F28" s="51">
        <v>2.41</v>
      </c>
      <c r="G28" s="52"/>
      <c r="H28" s="53">
        <v>1</v>
      </c>
      <c r="I28" s="54"/>
      <c r="J28" s="54"/>
      <c r="K28" s="55">
        <v>1.4</v>
      </c>
      <c r="L28" s="55">
        <v>1.68</v>
      </c>
      <c r="M28" s="55">
        <v>2.23</v>
      </c>
      <c r="N28" s="56">
        <v>2.57</v>
      </c>
      <c r="O28" s="75"/>
      <c r="P28" s="58">
        <f>SUM(O28*$E28*$F28*$H28*$K28*$P$9)</f>
        <v>0</v>
      </c>
      <c r="Q28" s="75"/>
      <c r="R28" s="58">
        <f>SUM(Q28*$E28*$F28*$H28*$K28*$R$9)</f>
        <v>0</v>
      </c>
      <c r="S28" s="75"/>
      <c r="T28" s="60">
        <f>SUM(S28*$E28*$F28*$H28*$K28*$T$9)</f>
        <v>0</v>
      </c>
      <c r="U28" s="75"/>
      <c r="V28" s="58">
        <f>SUM(U28*$E28*$F28*$H28*$K28*$V$9)</f>
        <v>0</v>
      </c>
      <c r="W28" s="75"/>
      <c r="X28" s="58">
        <f>SUM(W28*$E28*$F28*$H28*$K28*$X$9)</f>
        <v>0</v>
      </c>
      <c r="Y28" s="75"/>
      <c r="Z28" s="60">
        <f>SUM(Y28*$E28*$F28*$H28*$K28*$Z$9)</f>
        <v>0</v>
      </c>
      <c r="AA28" s="63">
        <v>0</v>
      </c>
      <c r="AB28" s="58">
        <v>0</v>
      </c>
      <c r="AC28" s="75">
        <v>0</v>
      </c>
      <c r="AD28" s="58">
        <v>0</v>
      </c>
      <c r="AE28" s="75">
        <v>0</v>
      </c>
      <c r="AF28" s="58">
        <v>0</v>
      </c>
      <c r="AG28" s="76">
        <v>1</v>
      </c>
      <c r="AH28" s="58">
        <f>AG28*E28*F28*H28*K28</f>
        <v>46952.584000000003</v>
      </c>
      <c r="AI28" s="75">
        <v>0</v>
      </c>
      <c r="AJ28" s="58">
        <v>0</v>
      </c>
      <c r="AK28" s="119"/>
      <c r="AL28" s="58">
        <f>AK28*$E28*$F28*$H28*$L28*$AL$9</f>
        <v>0</v>
      </c>
      <c r="AM28" s="63"/>
      <c r="AN28" s="58">
        <f>SUM(AM28*$E28*$F28*$H28*$K28*$AN$9)</f>
        <v>0</v>
      </c>
      <c r="AO28" s="75"/>
      <c r="AP28" s="60">
        <f>SUM(AO28*$E28*$F28*$H28*$K28*$AP$9)</f>
        <v>0</v>
      </c>
      <c r="AQ28" s="75"/>
      <c r="AR28" s="58">
        <f>SUM(AQ28*$E28*$F28*$H28*$K28*$AR$9)</f>
        <v>0</v>
      </c>
      <c r="AS28" s="75"/>
      <c r="AT28" s="58">
        <f>SUM(AS28*$E28*$F28*$H28*$K28*$AT$9)</f>
        <v>0</v>
      </c>
      <c r="AU28" s="75"/>
      <c r="AV28" s="58">
        <f>SUM(AU28*$E28*$F28*$H28*$K28*$AV$9)</f>
        <v>0</v>
      </c>
      <c r="AW28" s="75"/>
      <c r="AX28" s="58">
        <f>SUM(AW28*$E28*$F28*$H28*$K28*$AX$9)</f>
        <v>0</v>
      </c>
      <c r="AY28" s="75"/>
      <c r="AZ28" s="58">
        <f>SUM(AY28*$E28*$F28*$H28*$K28*$AZ$9)</f>
        <v>0</v>
      </c>
      <c r="BA28" s="75"/>
      <c r="BB28" s="58">
        <f>SUM(BA28*$E28*$F28*$H28*$K28*$BB$9)</f>
        <v>0</v>
      </c>
      <c r="BC28" s="75"/>
      <c r="BD28" s="58">
        <f>SUM(BC28*$E28*$F28*$H28*$K28*$BD$9)</f>
        <v>0</v>
      </c>
      <c r="BE28" s="75"/>
      <c r="BF28" s="58">
        <f>SUM(BE28*$E28*$F28*$H28*$K28*$BF$9)</f>
        <v>0</v>
      </c>
      <c r="BG28" s="75"/>
      <c r="BH28" s="58">
        <f>SUM(BG28*$E28*$F28*$H28*$K28*$BH$9)</f>
        <v>0</v>
      </c>
      <c r="BI28" s="75"/>
      <c r="BJ28" s="58">
        <f>SUM(BI28*$E28*$F28*$H28*$K28*$BJ$9)</f>
        <v>0</v>
      </c>
      <c r="BK28" s="75"/>
      <c r="BL28" s="58">
        <f>SUM(BK28*$E28*$F28*$H28*$K28*$BL$9)</f>
        <v>0</v>
      </c>
      <c r="BM28" s="75"/>
      <c r="BN28" s="58">
        <f>BM28*$E28*$F28*$H28*$L28*$BN$9</f>
        <v>0</v>
      </c>
      <c r="BO28" s="77"/>
      <c r="BP28" s="58">
        <f>BO28*$E28*$F28*$H28*$L28*$BP$9</f>
        <v>0</v>
      </c>
      <c r="BQ28" s="77"/>
      <c r="BR28" s="60">
        <f>BQ28*$E28*$F28*$H28*$L28*$BR$9</f>
        <v>0</v>
      </c>
      <c r="BS28" s="119"/>
      <c r="BT28" s="58">
        <f>BS28*$E28*$F28*$H28*$L28*$BT$9</f>
        <v>0</v>
      </c>
      <c r="BU28" s="75"/>
      <c r="BV28" s="58">
        <f>BU28*$E28*$F28*$H28*$L28*$BV$9</f>
        <v>0</v>
      </c>
      <c r="BW28" s="106"/>
      <c r="BX28" s="58">
        <f>BW28*$E28*$F28*$H28*$L28*$BX$9</f>
        <v>0</v>
      </c>
      <c r="BY28" s="75"/>
      <c r="BZ28" s="58">
        <f>BY28*$E28*$F28*$H28*$L28*$BZ$9</f>
        <v>0</v>
      </c>
      <c r="CA28" s="76"/>
      <c r="CB28" s="67">
        <f>CA28*$E28*$F28*$H28*$L28*$CB$9</f>
        <v>0</v>
      </c>
      <c r="CC28" s="57"/>
      <c r="CD28" s="58">
        <f>CC28*$E28*$F28*$H28*$L28*$CD$9</f>
        <v>0</v>
      </c>
      <c r="CE28" s="75"/>
      <c r="CF28" s="58">
        <f>CE28*$E28*$F28*$H28*$L28*$CF$9</f>
        <v>0</v>
      </c>
      <c r="CG28" s="57">
        <v>2</v>
      </c>
      <c r="CH28" s="58">
        <f>CG28*$E28*$F28*$H28*$L28*$CH$9</f>
        <v>112686.20160000001</v>
      </c>
      <c r="CI28" s="75"/>
      <c r="CJ28" s="58">
        <f>CI28*$E28*$F28*$H28*$L28*$CJ$9</f>
        <v>0</v>
      </c>
      <c r="CK28" s="75"/>
      <c r="CL28" s="58">
        <f>CK28*$E28*$F28*$H28*$L28*$CL$9</f>
        <v>0</v>
      </c>
      <c r="CM28" s="75"/>
      <c r="CN28" s="58">
        <f>CM28*$E28*$F28*$H28*$L28*$CN$9</f>
        <v>0</v>
      </c>
      <c r="CO28" s="57"/>
      <c r="CP28" s="58">
        <f>CO28*$E28*$F28*$H28*$L28*$CP$9</f>
        <v>0</v>
      </c>
      <c r="CQ28" s="120"/>
      <c r="CR28" s="58">
        <f>CQ28*$E28*$F28*$H28*$M28*$CR$9</f>
        <v>0</v>
      </c>
      <c r="CS28" s="119"/>
      <c r="CT28" s="58">
        <f>CS28*$E28*$F28*$H28*$N28*$CT$9</f>
        <v>0</v>
      </c>
      <c r="CU28" s="57"/>
      <c r="CV28" s="58">
        <f>CU28*E28*F28*H28</f>
        <v>0</v>
      </c>
      <c r="CW28" s="60"/>
      <c r="CX28" s="58"/>
      <c r="CY28" s="58"/>
      <c r="CZ28" s="58">
        <f>SUM(CY28*$E28*$F28*$H28*$K28*$R$9)</f>
        <v>0</v>
      </c>
      <c r="DA28" s="58"/>
      <c r="DB28" s="58"/>
      <c r="DC28" s="58"/>
      <c r="DD28" s="58"/>
      <c r="DE28" s="70">
        <f t="shared" si="16"/>
        <v>3</v>
      </c>
      <c r="DF28" s="70">
        <f t="shared" si="16"/>
        <v>159638.7856</v>
      </c>
      <c r="DG28" s="71">
        <v>13</v>
      </c>
      <c r="DH28" s="71">
        <v>619774.10880000005</v>
      </c>
      <c r="DI28" s="72">
        <f t="shared" si="9"/>
        <v>16</v>
      </c>
      <c r="DJ28" s="72">
        <f t="shared" si="9"/>
        <v>779412.89440000011</v>
      </c>
    </row>
    <row r="29" spans="1:114" s="1" customFormat="1" ht="45" hidden="1" x14ac:dyDescent="0.25">
      <c r="A29" s="23"/>
      <c r="B29" s="23">
        <v>15</v>
      </c>
      <c r="C29" s="74" t="s">
        <v>151</v>
      </c>
      <c r="D29" s="103" t="s">
        <v>152</v>
      </c>
      <c r="E29" s="50">
        <v>13916</v>
      </c>
      <c r="F29" s="51">
        <v>3.73</v>
      </c>
      <c r="G29" s="52"/>
      <c r="H29" s="53">
        <v>1</v>
      </c>
      <c r="I29" s="54"/>
      <c r="J29" s="54"/>
      <c r="K29" s="121">
        <v>1.4</v>
      </c>
      <c r="L29" s="121">
        <v>1.68</v>
      </c>
      <c r="M29" s="121">
        <v>2.23</v>
      </c>
      <c r="N29" s="122">
        <v>2.57</v>
      </c>
      <c r="O29" s="77"/>
      <c r="P29" s="58">
        <f t="shared" ref="P29" si="17">SUM(O29*$E29*$F29*$H29*$K29*$P$9)</f>
        <v>0</v>
      </c>
      <c r="Q29" s="64"/>
      <c r="R29" s="123"/>
      <c r="S29" s="64"/>
      <c r="T29" s="60">
        <f>SUM(S29*$E29*$F29*$H29*$K29*$T$9)</f>
        <v>0</v>
      </c>
      <c r="U29" s="60"/>
      <c r="V29" s="58">
        <f>SUM(U29*$E29*$F29*$H29*$K29*$V$9)</f>
        <v>0</v>
      </c>
      <c r="W29" s="64"/>
      <c r="X29" s="123"/>
      <c r="Y29" s="64"/>
      <c r="Z29" s="107"/>
      <c r="AA29" s="105"/>
      <c r="AB29" s="123"/>
      <c r="AC29" s="64"/>
      <c r="AD29" s="123"/>
      <c r="AE29" s="64"/>
      <c r="AF29" s="123"/>
      <c r="AG29" s="64">
        <v>0</v>
      </c>
      <c r="AH29" s="58">
        <f>AG29*E29*F29*H29*K29</f>
        <v>0</v>
      </c>
      <c r="AI29" s="60"/>
      <c r="AJ29" s="58">
        <f>AI29*E29*F29*H29*L29</f>
        <v>0</v>
      </c>
      <c r="AK29" s="64"/>
      <c r="AL29" s="123"/>
      <c r="AM29" s="105"/>
      <c r="AN29" s="123"/>
      <c r="AO29" s="64"/>
      <c r="AP29" s="107"/>
      <c r="AQ29" s="64"/>
      <c r="AR29" s="123"/>
      <c r="AS29" s="64"/>
      <c r="AT29" s="123"/>
      <c r="AU29" s="64"/>
      <c r="AV29" s="123"/>
      <c r="AW29" s="64"/>
      <c r="AX29" s="123"/>
      <c r="AY29" s="64"/>
      <c r="AZ29" s="123"/>
      <c r="BA29" s="77"/>
      <c r="BB29" s="123"/>
      <c r="BC29" s="64"/>
      <c r="BD29" s="123"/>
      <c r="BE29" s="64"/>
      <c r="BF29" s="123"/>
      <c r="BG29" s="64"/>
      <c r="BH29" s="123"/>
      <c r="BI29" s="77"/>
      <c r="BJ29" s="123"/>
      <c r="BK29" s="64"/>
      <c r="BL29" s="123"/>
      <c r="BM29" s="77"/>
      <c r="BN29" s="123"/>
      <c r="BO29" s="64"/>
      <c r="BP29" s="123"/>
      <c r="BQ29" s="124"/>
      <c r="BR29" s="107"/>
      <c r="BS29" s="64"/>
      <c r="BT29" s="123"/>
      <c r="BU29" s="64"/>
      <c r="BV29" s="123"/>
      <c r="BW29" s="73"/>
      <c r="BX29" s="123"/>
      <c r="BY29" s="64"/>
      <c r="BZ29" s="123"/>
      <c r="CA29" s="73"/>
      <c r="CB29" s="125"/>
      <c r="CC29" s="60"/>
      <c r="CD29" s="123"/>
      <c r="CE29" s="64"/>
      <c r="CF29" s="123"/>
      <c r="CG29" s="60"/>
      <c r="CH29" s="123"/>
      <c r="CI29" s="64"/>
      <c r="CJ29" s="123"/>
      <c r="CK29" s="64"/>
      <c r="CL29" s="123"/>
      <c r="CM29" s="64"/>
      <c r="CN29" s="123"/>
      <c r="CO29" s="60"/>
      <c r="CP29" s="123"/>
      <c r="CQ29" s="60"/>
      <c r="CR29" s="123"/>
      <c r="CS29" s="64"/>
      <c r="CT29" s="123"/>
      <c r="CU29" s="60"/>
      <c r="CV29" s="123"/>
      <c r="CW29" s="60"/>
      <c r="CX29" s="123"/>
      <c r="CY29" s="123"/>
      <c r="CZ29" s="123"/>
      <c r="DA29" s="123"/>
      <c r="DB29" s="123"/>
      <c r="DC29" s="123"/>
      <c r="DD29" s="123"/>
      <c r="DE29" s="70">
        <f t="shared" si="16"/>
        <v>0</v>
      </c>
      <c r="DF29" s="70">
        <f t="shared" si="16"/>
        <v>0</v>
      </c>
      <c r="DG29" s="71">
        <v>0</v>
      </c>
      <c r="DH29" s="71">
        <v>0</v>
      </c>
      <c r="DI29" s="72">
        <f t="shared" si="9"/>
        <v>0</v>
      </c>
      <c r="DJ29" s="72">
        <f t="shared" si="9"/>
        <v>0</v>
      </c>
    </row>
    <row r="30" spans="1:114" s="128" customFormat="1" ht="15" hidden="1" x14ac:dyDescent="0.25">
      <c r="A30" s="126">
        <v>6</v>
      </c>
      <c r="B30" s="126"/>
      <c r="C30" s="38" t="s">
        <v>153</v>
      </c>
      <c r="D30" s="45" t="s">
        <v>154</v>
      </c>
      <c r="E30" s="50">
        <v>13916</v>
      </c>
      <c r="F30" s="117"/>
      <c r="G30" s="52"/>
      <c r="H30" s="41"/>
      <c r="I30" s="42"/>
      <c r="J30" s="42"/>
      <c r="K30" s="127"/>
      <c r="L30" s="127"/>
      <c r="M30" s="127"/>
      <c r="N30" s="100">
        <v>2.57</v>
      </c>
      <c r="O30" s="118">
        <f>SUM(O31:O34)</f>
        <v>0</v>
      </c>
      <c r="P30" s="118">
        <f>SUM(P31:P34)</f>
        <v>0</v>
      </c>
      <c r="Q30" s="118">
        <f t="shared" ref="Q30:CB30" si="18">SUM(Q31:Q34)</f>
        <v>0</v>
      </c>
      <c r="R30" s="118">
        <f t="shared" si="18"/>
        <v>0</v>
      </c>
      <c r="S30" s="118">
        <f t="shared" si="18"/>
        <v>0</v>
      </c>
      <c r="T30" s="118">
        <f t="shared" si="18"/>
        <v>0</v>
      </c>
      <c r="U30" s="118">
        <f t="shared" si="18"/>
        <v>0</v>
      </c>
      <c r="V30" s="118">
        <f t="shared" si="18"/>
        <v>0</v>
      </c>
      <c r="W30" s="118">
        <f t="shared" si="18"/>
        <v>0</v>
      </c>
      <c r="X30" s="118">
        <f t="shared" si="18"/>
        <v>0</v>
      </c>
      <c r="Y30" s="118">
        <f t="shared" si="18"/>
        <v>268</v>
      </c>
      <c r="Z30" s="118">
        <f t="shared" si="18"/>
        <v>5039610.8887487995</v>
      </c>
      <c r="AA30" s="118">
        <f t="shared" si="18"/>
        <v>0</v>
      </c>
      <c r="AB30" s="118">
        <f t="shared" si="18"/>
        <v>0</v>
      </c>
      <c r="AC30" s="118">
        <f t="shared" si="18"/>
        <v>0</v>
      </c>
      <c r="AD30" s="118">
        <f t="shared" si="18"/>
        <v>0</v>
      </c>
      <c r="AE30" s="118">
        <f t="shared" si="18"/>
        <v>4</v>
      </c>
      <c r="AF30" s="118">
        <f t="shared" si="18"/>
        <v>50934.229919999998</v>
      </c>
      <c r="AG30" s="118">
        <f t="shared" si="18"/>
        <v>0</v>
      </c>
      <c r="AH30" s="118">
        <f t="shared" si="18"/>
        <v>0</v>
      </c>
      <c r="AI30" s="118">
        <f t="shared" si="18"/>
        <v>0</v>
      </c>
      <c r="AJ30" s="118">
        <f t="shared" si="18"/>
        <v>0</v>
      </c>
      <c r="AK30" s="118">
        <f t="shared" si="18"/>
        <v>7</v>
      </c>
      <c r="AL30" s="118">
        <f t="shared" si="18"/>
        <v>142125.16561600001</v>
      </c>
      <c r="AM30" s="118">
        <f t="shared" si="18"/>
        <v>0</v>
      </c>
      <c r="AN30" s="118">
        <f t="shared" si="18"/>
        <v>0</v>
      </c>
      <c r="AO30" s="118">
        <f t="shared" si="18"/>
        <v>0</v>
      </c>
      <c r="AP30" s="118">
        <f t="shared" si="18"/>
        <v>0</v>
      </c>
      <c r="AQ30" s="118">
        <f t="shared" si="18"/>
        <v>0</v>
      </c>
      <c r="AR30" s="118">
        <f t="shared" si="18"/>
        <v>0</v>
      </c>
      <c r="AS30" s="118">
        <f t="shared" si="18"/>
        <v>0</v>
      </c>
      <c r="AT30" s="118">
        <f t="shared" si="18"/>
        <v>0</v>
      </c>
      <c r="AU30" s="118">
        <f t="shared" si="18"/>
        <v>0</v>
      </c>
      <c r="AV30" s="118">
        <f t="shared" si="18"/>
        <v>0</v>
      </c>
      <c r="AW30" s="118">
        <f t="shared" si="18"/>
        <v>0</v>
      </c>
      <c r="AX30" s="118">
        <f t="shared" si="18"/>
        <v>0</v>
      </c>
      <c r="AY30" s="118">
        <f t="shared" si="18"/>
        <v>0</v>
      </c>
      <c r="AZ30" s="118">
        <f t="shared" si="18"/>
        <v>0</v>
      </c>
      <c r="BA30" s="118">
        <f t="shared" si="18"/>
        <v>0</v>
      </c>
      <c r="BB30" s="118">
        <f t="shared" si="18"/>
        <v>0</v>
      </c>
      <c r="BC30" s="118">
        <f t="shared" si="18"/>
        <v>0</v>
      </c>
      <c r="BD30" s="118">
        <f t="shared" si="18"/>
        <v>0</v>
      </c>
      <c r="BE30" s="118">
        <f t="shared" si="18"/>
        <v>0</v>
      </c>
      <c r="BF30" s="118">
        <f t="shared" si="18"/>
        <v>0</v>
      </c>
      <c r="BG30" s="118">
        <f t="shared" si="18"/>
        <v>0</v>
      </c>
      <c r="BH30" s="118">
        <f t="shared" si="18"/>
        <v>0</v>
      </c>
      <c r="BI30" s="118">
        <f t="shared" si="18"/>
        <v>0</v>
      </c>
      <c r="BJ30" s="118">
        <f t="shared" si="18"/>
        <v>0</v>
      </c>
      <c r="BK30" s="118">
        <f t="shared" si="18"/>
        <v>111</v>
      </c>
      <c r="BL30" s="118">
        <f t="shared" si="18"/>
        <v>1407460.2878559998</v>
      </c>
      <c r="BM30" s="118">
        <f t="shared" si="18"/>
        <v>0</v>
      </c>
      <c r="BN30" s="118">
        <f t="shared" si="18"/>
        <v>0</v>
      </c>
      <c r="BO30" s="118">
        <f t="shared" si="18"/>
        <v>0</v>
      </c>
      <c r="BP30" s="118">
        <f t="shared" si="18"/>
        <v>0</v>
      </c>
      <c r="BQ30" s="118">
        <f t="shared" si="18"/>
        <v>0</v>
      </c>
      <c r="BR30" s="118">
        <f t="shared" si="18"/>
        <v>0</v>
      </c>
      <c r="BS30" s="118">
        <f t="shared" si="18"/>
        <v>0</v>
      </c>
      <c r="BT30" s="118">
        <f t="shared" si="18"/>
        <v>0</v>
      </c>
      <c r="BU30" s="118">
        <f t="shared" si="18"/>
        <v>0</v>
      </c>
      <c r="BV30" s="118">
        <f t="shared" si="18"/>
        <v>0</v>
      </c>
      <c r="BW30" s="118">
        <f t="shared" si="18"/>
        <v>52</v>
      </c>
      <c r="BX30" s="118">
        <f t="shared" si="18"/>
        <v>1161570.3235136</v>
      </c>
      <c r="BY30" s="118">
        <f t="shared" si="18"/>
        <v>0</v>
      </c>
      <c r="BZ30" s="118">
        <f t="shared" si="18"/>
        <v>0</v>
      </c>
      <c r="CA30" s="118">
        <f t="shared" si="18"/>
        <v>0</v>
      </c>
      <c r="CB30" s="118">
        <f t="shared" si="18"/>
        <v>0</v>
      </c>
      <c r="CC30" s="118">
        <f t="shared" ref="CC30:DH30" si="19">SUM(CC31:CC34)</f>
        <v>16</v>
      </c>
      <c r="CD30" s="118">
        <f t="shared" si="19"/>
        <v>357406.25338880002</v>
      </c>
      <c r="CE30" s="118">
        <f t="shared" si="19"/>
        <v>0</v>
      </c>
      <c r="CF30" s="118">
        <f t="shared" si="19"/>
        <v>0</v>
      </c>
      <c r="CG30" s="118">
        <f t="shared" si="19"/>
        <v>9</v>
      </c>
      <c r="CH30" s="118">
        <f t="shared" si="19"/>
        <v>186800.94728960001</v>
      </c>
      <c r="CI30" s="118">
        <f t="shared" si="19"/>
        <v>12</v>
      </c>
      <c r="CJ30" s="118">
        <f t="shared" si="19"/>
        <v>182614.26859200001</v>
      </c>
      <c r="CK30" s="118">
        <f t="shared" si="19"/>
        <v>0</v>
      </c>
      <c r="CL30" s="118">
        <f t="shared" si="19"/>
        <v>0</v>
      </c>
      <c r="CM30" s="118">
        <f t="shared" si="19"/>
        <v>11</v>
      </c>
      <c r="CN30" s="118">
        <f t="shared" si="19"/>
        <v>217236.65872159999</v>
      </c>
      <c r="CO30" s="118">
        <f t="shared" si="19"/>
        <v>12</v>
      </c>
      <c r="CP30" s="118">
        <f t="shared" si="19"/>
        <v>253814.61980000001</v>
      </c>
      <c r="CQ30" s="118">
        <f t="shared" si="19"/>
        <v>41</v>
      </c>
      <c r="CR30" s="118">
        <f t="shared" si="19"/>
        <v>1190203.3507391997</v>
      </c>
      <c r="CS30" s="118">
        <f t="shared" si="19"/>
        <v>5</v>
      </c>
      <c r="CT30" s="118">
        <f t="shared" si="19"/>
        <v>169535.33686599997</v>
      </c>
      <c r="CU30" s="118">
        <f t="shared" si="19"/>
        <v>0</v>
      </c>
      <c r="CV30" s="118">
        <f t="shared" si="19"/>
        <v>0</v>
      </c>
      <c r="CW30" s="118">
        <f t="shared" si="19"/>
        <v>0</v>
      </c>
      <c r="CX30" s="118">
        <f t="shared" si="19"/>
        <v>0</v>
      </c>
      <c r="CY30" s="118">
        <f t="shared" si="19"/>
        <v>0</v>
      </c>
      <c r="CZ30" s="118">
        <f t="shared" si="19"/>
        <v>0</v>
      </c>
      <c r="DA30" s="118">
        <f t="shared" si="19"/>
        <v>0</v>
      </c>
      <c r="DB30" s="118">
        <f t="shared" si="19"/>
        <v>0</v>
      </c>
      <c r="DC30" s="118">
        <f t="shared" si="19"/>
        <v>0</v>
      </c>
      <c r="DD30" s="118">
        <f t="shared" si="19"/>
        <v>0</v>
      </c>
      <c r="DE30" s="118">
        <f t="shared" si="19"/>
        <v>548</v>
      </c>
      <c r="DF30" s="118">
        <f>SUM(DF31:DF34)</f>
        <v>10359312.331051599</v>
      </c>
      <c r="DG30" s="118">
        <v>1220</v>
      </c>
      <c r="DH30" s="118">
        <v>28138609.125292394</v>
      </c>
      <c r="DI30" s="47">
        <f t="shared" si="9"/>
        <v>1768</v>
      </c>
      <c r="DJ30" s="47">
        <f t="shared" si="9"/>
        <v>38497921.456343994</v>
      </c>
    </row>
    <row r="31" spans="1:114" s="116" customFormat="1" ht="30" hidden="1" x14ac:dyDescent="0.25">
      <c r="A31" s="111"/>
      <c r="B31" s="129">
        <v>16</v>
      </c>
      <c r="C31" s="129" t="s">
        <v>155</v>
      </c>
      <c r="D31" s="130" t="s">
        <v>156</v>
      </c>
      <c r="E31" s="50">
        <v>13916</v>
      </c>
      <c r="F31" s="129">
        <v>0.35</v>
      </c>
      <c r="G31" s="131">
        <v>0.97440000000000004</v>
      </c>
      <c r="H31" s="112">
        <v>1</v>
      </c>
      <c r="I31" s="113"/>
      <c r="J31" s="113"/>
      <c r="K31" s="55">
        <v>1.4</v>
      </c>
      <c r="L31" s="55">
        <v>1.68</v>
      </c>
      <c r="M31" s="55">
        <v>2.23</v>
      </c>
      <c r="N31" s="56">
        <v>2.57</v>
      </c>
      <c r="O31" s="77"/>
      <c r="P31" s="123"/>
      <c r="Q31" s="77"/>
      <c r="R31" s="123"/>
      <c r="S31" s="77"/>
      <c r="T31" s="107"/>
      <c r="U31" s="77"/>
      <c r="V31" s="123"/>
      <c r="W31" s="77"/>
      <c r="X31" s="123"/>
      <c r="Y31" s="132"/>
      <c r="Z31" s="133">
        <f>(Y31*$E31*$F31*((1-$G31)+$G31*$K31*$H31))</f>
        <v>0</v>
      </c>
      <c r="AA31" s="105"/>
      <c r="AB31" s="123"/>
      <c r="AC31" s="77"/>
      <c r="AD31" s="123"/>
      <c r="AE31" s="107">
        <v>2</v>
      </c>
      <c r="AF31" s="133">
        <f>(AE31*$E31*$F31*((1-$G31)+$G31*$K31*$H31))</f>
        <v>13537.930111999998</v>
      </c>
      <c r="AG31" s="77"/>
      <c r="AH31" s="123"/>
      <c r="AI31" s="77"/>
      <c r="AJ31" s="123"/>
      <c r="AK31" s="134">
        <v>1</v>
      </c>
      <c r="AL31" s="133">
        <f>(AK31*$E31*$F31*((1-$G31)+$G31*$L31*$H31))</f>
        <v>8097.8205951999998</v>
      </c>
      <c r="AM31" s="105"/>
      <c r="AN31" s="123"/>
      <c r="AO31" s="77"/>
      <c r="AP31" s="107"/>
      <c r="AQ31" s="77"/>
      <c r="AR31" s="123"/>
      <c r="AS31" s="77"/>
      <c r="AT31" s="123"/>
      <c r="AU31" s="77"/>
      <c r="AV31" s="123"/>
      <c r="AW31" s="77"/>
      <c r="AX31" s="123"/>
      <c r="AY31" s="77"/>
      <c r="AZ31" s="123"/>
      <c r="BA31" s="77"/>
      <c r="BB31" s="123"/>
      <c r="BC31" s="107"/>
      <c r="BD31" s="123"/>
      <c r="BE31" s="77"/>
      <c r="BF31" s="123"/>
      <c r="BG31" s="77"/>
      <c r="BH31" s="123"/>
      <c r="BI31" s="77"/>
      <c r="BJ31" s="123"/>
      <c r="BK31" s="107">
        <v>56</v>
      </c>
      <c r="BL31" s="133">
        <f>(BK31*$E31*$F31*((1-$G31)+$G31*$K31*$H31))</f>
        <v>379062.04313599993</v>
      </c>
      <c r="BM31" s="77"/>
      <c r="BN31" s="123"/>
      <c r="BO31" s="77"/>
      <c r="BP31" s="123"/>
      <c r="BQ31" s="77"/>
      <c r="BR31" s="107"/>
      <c r="BS31" s="77"/>
      <c r="BT31" s="123"/>
      <c r="BU31" s="108"/>
      <c r="BV31" s="123"/>
      <c r="BW31" s="106"/>
      <c r="BX31" s="133">
        <f>(BW31*$E31*$F31*((1-$G31)+$G31*$L31*$H31))</f>
        <v>0</v>
      </c>
      <c r="BY31" s="78"/>
      <c r="BZ31" s="133">
        <f>(BY31*$E31*$F31*((1-$G31)+$G31*$L31*$H31))</f>
        <v>0</v>
      </c>
      <c r="CA31" s="106"/>
      <c r="CB31" s="125"/>
      <c r="CC31" s="134"/>
      <c r="CD31" s="133">
        <f>(CC31*$E31*$F31*((1-$G31)+$G31*$L31*$H31))</f>
        <v>0</v>
      </c>
      <c r="CE31" s="77"/>
      <c r="CF31" s="123"/>
      <c r="CG31" s="107">
        <v>1</v>
      </c>
      <c r="CH31" s="133">
        <f>(CG31*$E31*$F31*((1-$G31)+$G31*$L31*$H31))</f>
        <v>8097.8205951999998</v>
      </c>
      <c r="CI31" s="134">
        <v>6</v>
      </c>
      <c r="CJ31" s="133">
        <f t="shared" ref="CJ31:CJ34" si="20">(CI31*$E31*$F31*((1-$G31)+$G31*$L31*$H31))</f>
        <v>48586.923571200001</v>
      </c>
      <c r="CK31" s="108"/>
      <c r="CL31" s="123"/>
      <c r="CM31" s="107">
        <v>2</v>
      </c>
      <c r="CN31" s="133">
        <f>(CM31*$E31*$F31*((1-$G31)+$G31*$L31*$H31))</f>
        <v>16195.6411904</v>
      </c>
      <c r="CO31" s="107">
        <v>1</v>
      </c>
      <c r="CP31" s="133">
        <f>(CO31*$E31*$F31*((1-$G31)+$G31*$L31*$H31))</f>
        <v>8097.8205951999998</v>
      </c>
      <c r="CQ31" s="134">
        <v>1</v>
      </c>
      <c r="CR31" s="133">
        <f>(CQ31*$E31*$F31*((1-$G31)+$G31*$M31*$H31))</f>
        <v>10708.072547199999</v>
      </c>
      <c r="CS31" s="134"/>
      <c r="CT31" s="133">
        <f t="shared" ref="CT31:CT34" si="21">(CS31*$E31*$F31*((1-$G31)+$G31*$N31*$H31))</f>
        <v>0</v>
      </c>
      <c r="CU31" s="107"/>
      <c r="CV31" s="123"/>
      <c r="CW31" s="107"/>
      <c r="CX31" s="123"/>
      <c r="CY31" s="123"/>
      <c r="CZ31" s="123"/>
      <c r="DA31" s="123"/>
      <c r="DB31" s="123"/>
      <c r="DC31" s="123"/>
      <c r="DD31" s="123"/>
      <c r="DE31" s="70">
        <f t="shared" ref="DE31:DF34" si="22">SUM(Q31+O31+AA31+S31+U31+AC31+Y31+W31+AE31+AI31+AG31+AK31+AM31+AQ31+BM31+BS31+AO31+BA31+BC31+CE31+CG31+CC31+CI31+CK31+BW31+BY31+AS31+AU31+AW31+AY31+BO31+BQ31+BU31+BE31+BG31+BI31+BK31+CA31+CM31+CO31+CQ31+CS31+CU31+CW31+DA31+DC31)</f>
        <v>70</v>
      </c>
      <c r="DF31" s="70">
        <f t="shared" si="22"/>
        <v>492384.07234239992</v>
      </c>
      <c r="DG31" s="71">
        <v>28</v>
      </c>
      <c r="DH31" s="71">
        <v>207043.43920959998</v>
      </c>
      <c r="DI31" s="72">
        <f t="shared" si="9"/>
        <v>98</v>
      </c>
      <c r="DJ31" s="72">
        <f t="shared" si="9"/>
        <v>699427.51155199995</v>
      </c>
    </row>
    <row r="32" spans="1:114" s="116" customFormat="1" ht="45" hidden="1" x14ac:dyDescent="0.25">
      <c r="A32" s="111"/>
      <c r="B32" s="129">
        <v>17</v>
      </c>
      <c r="C32" s="129" t="s">
        <v>157</v>
      </c>
      <c r="D32" s="130" t="s">
        <v>158</v>
      </c>
      <c r="E32" s="50">
        <v>13916</v>
      </c>
      <c r="F32" s="129">
        <v>0.97</v>
      </c>
      <c r="G32" s="131">
        <v>0.96299999999999997</v>
      </c>
      <c r="H32" s="112">
        <v>1</v>
      </c>
      <c r="I32" s="113"/>
      <c r="J32" s="113"/>
      <c r="K32" s="55">
        <v>1.4</v>
      </c>
      <c r="L32" s="55">
        <v>1.68</v>
      </c>
      <c r="M32" s="55">
        <v>2.23</v>
      </c>
      <c r="N32" s="56">
        <v>2.57</v>
      </c>
      <c r="O32" s="77"/>
      <c r="P32" s="123"/>
      <c r="Q32" s="77"/>
      <c r="R32" s="123"/>
      <c r="S32" s="77"/>
      <c r="T32" s="107"/>
      <c r="U32" s="77"/>
      <c r="V32" s="123"/>
      <c r="W32" s="77"/>
      <c r="X32" s="123"/>
      <c r="Y32" s="132"/>
      <c r="Z32" s="133">
        <f t="shared" ref="Z32:Z34" si="23">(Y32*$E32*$F32*((1-$G32)+$G32*$K32*$H32))</f>
        <v>0</v>
      </c>
      <c r="AA32" s="105"/>
      <c r="AB32" s="123"/>
      <c r="AC32" s="77"/>
      <c r="AD32" s="123"/>
      <c r="AE32" s="107">
        <v>2</v>
      </c>
      <c r="AF32" s="133">
        <f t="shared" ref="AF32:AF34" si="24">(AE32*$E32*$F32*((1-$G32)+$G32*$K32*$H32))</f>
        <v>37396.299807999996</v>
      </c>
      <c r="AG32" s="77"/>
      <c r="AH32" s="123"/>
      <c r="AI32" s="77"/>
      <c r="AJ32" s="123"/>
      <c r="AK32" s="134">
        <v>6</v>
      </c>
      <c r="AL32" s="133">
        <f t="shared" ref="AL32:AL34" si="25">(AK32*$E32*$F32*((1-$G32)+$G32*$L32*$H32))</f>
        <v>134027.34502080001</v>
      </c>
      <c r="AM32" s="105"/>
      <c r="AN32" s="123"/>
      <c r="AO32" s="77"/>
      <c r="AP32" s="107"/>
      <c r="AQ32" s="77"/>
      <c r="AR32" s="123"/>
      <c r="AS32" s="77"/>
      <c r="AT32" s="123"/>
      <c r="AU32" s="77"/>
      <c r="AV32" s="123"/>
      <c r="AW32" s="77"/>
      <c r="AX32" s="123"/>
      <c r="AY32" s="77"/>
      <c r="AZ32" s="123"/>
      <c r="BA32" s="77"/>
      <c r="BB32" s="123"/>
      <c r="BC32" s="107"/>
      <c r="BD32" s="123"/>
      <c r="BE32" s="77"/>
      <c r="BF32" s="123"/>
      <c r="BG32" s="77"/>
      <c r="BH32" s="123"/>
      <c r="BI32" s="77"/>
      <c r="BJ32" s="123"/>
      <c r="BK32" s="107">
        <v>55</v>
      </c>
      <c r="BL32" s="133">
        <f>(BK32*$E32*$F32*((1-$G32)+$G32*$K32*$H32))</f>
        <v>1028398.2447199998</v>
      </c>
      <c r="BM32" s="77"/>
      <c r="BN32" s="123"/>
      <c r="BO32" s="77"/>
      <c r="BP32" s="123"/>
      <c r="BQ32" s="77"/>
      <c r="BR32" s="107"/>
      <c r="BS32" s="77"/>
      <c r="BT32" s="123"/>
      <c r="BU32" s="108"/>
      <c r="BV32" s="123"/>
      <c r="BW32" s="106">
        <v>52</v>
      </c>
      <c r="BX32" s="133">
        <f>(BW32*$E32*$F32*((1-$G32)+$G32*$L32*$H32))</f>
        <v>1161570.3235136</v>
      </c>
      <c r="BY32" s="78"/>
      <c r="BZ32" s="133">
        <f t="shared" ref="BZ32:BZ34" si="26">(BY32*$E32*$F32*((1-$G32)+$G32*$L32*$H32))</f>
        <v>0</v>
      </c>
      <c r="CA32" s="106"/>
      <c r="CB32" s="125"/>
      <c r="CC32" s="134">
        <v>16</v>
      </c>
      <c r="CD32" s="133">
        <f>(CC32*$E32*$F32*((1-$G32)+$G32*$L32*$H32))</f>
        <v>357406.25338880002</v>
      </c>
      <c r="CE32" s="77"/>
      <c r="CF32" s="123"/>
      <c r="CG32" s="107">
        <v>8</v>
      </c>
      <c r="CH32" s="133">
        <f t="shared" ref="CH32:CH34" si="27">(CG32*$E32*$F32*((1-$G32)+$G32*$L32*$H32))</f>
        <v>178703.12669440001</v>
      </c>
      <c r="CI32" s="134">
        <v>6</v>
      </c>
      <c r="CJ32" s="133">
        <f>(CI32*$E32*$F32*((1-$G32)+$G32*$L32*$H32))</f>
        <v>134027.34502080001</v>
      </c>
      <c r="CK32" s="108"/>
      <c r="CL32" s="123"/>
      <c r="CM32" s="107">
        <v>9</v>
      </c>
      <c r="CN32" s="133">
        <f>(CM32*$E32*$F32*((1-$G32)+$G32*$L32*$H32))</f>
        <v>201041.01753119999</v>
      </c>
      <c r="CO32" s="107">
        <v>11</v>
      </c>
      <c r="CP32" s="133">
        <f>(CO32*$E32*$F32*((1-$G32)+$G32*$L32*$H32))</f>
        <v>245716.79920480002</v>
      </c>
      <c r="CQ32" s="134">
        <v>40</v>
      </c>
      <c r="CR32" s="133">
        <f t="shared" ref="CR32:CR34" si="28">(CQ32*$E32*$F32*((1-$G32)+$G32*$M32*$H32))</f>
        <v>1179495.2781919998</v>
      </c>
      <c r="CS32" s="134">
        <v>5</v>
      </c>
      <c r="CT32" s="133">
        <f>(CS32*$E32*$F32*((1-$G32)+$G32*$N32*$H32))</f>
        <v>169535.33686599997</v>
      </c>
      <c r="CU32" s="107"/>
      <c r="CV32" s="123"/>
      <c r="CW32" s="107"/>
      <c r="CX32" s="123"/>
      <c r="CY32" s="123"/>
      <c r="CZ32" s="123"/>
      <c r="DA32" s="123"/>
      <c r="DB32" s="123"/>
      <c r="DC32" s="123"/>
      <c r="DD32" s="123"/>
      <c r="DE32" s="70">
        <f t="shared" si="22"/>
        <v>210</v>
      </c>
      <c r="DF32" s="70">
        <f t="shared" si="22"/>
        <v>4827317.3699603993</v>
      </c>
      <c r="DG32" s="71">
        <v>440</v>
      </c>
      <c r="DH32" s="71">
        <v>8644066.2853131983</v>
      </c>
      <c r="DI32" s="72">
        <f t="shared" si="9"/>
        <v>650</v>
      </c>
      <c r="DJ32" s="72">
        <f t="shared" si="9"/>
        <v>13471383.655273598</v>
      </c>
    </row>
    <row r="33" spans="1:114" s="116" customFormat="1" ht="30" hidden="1" x14ac:dyDescent="0.25">
      <c r="A33" s="111"/>
      <c r="B33" s="129">
        <v>18</v>
      </c>
      <c r="C33" s="129" t="s">
        <v>159</v>
      </c>
      <c r="D33" s="130" t="s">
        <v>160</v>
      </c>
      <c r="E33" s="50">
        <v>13916</v>
      </c>
      <c r="F33" s="129">
        <v>0.97</v>
      </c>
      <c r="G33" s="131">
        <v>0.98270000000000002</v>
      </c>
      <c r="H33" s="112">
        <v>1</v>
      </c>
      <c r="I33" s="113"/>
      <c r="J33" s="113"/>
      <c r="K33" s="55">
        <v>1.4</v>
      </c>
      <c r="L33" s="55">
        <v>1.68</v>
      </c>
      <c r="M33" s="55">
        <v>2.23</v>
      </c>
      <c r="N33" s="56">
        <v>2.57</v>
      </c>
      <c r="O33" s="77"/>
      <c r="P33" s="123"/>
      <c r="Q33" s="77"/>
      <c r="R33" s="123"/>
      <c r="S33" s="77"/>
      <c r="T33" s="107"/>
      <c r="U33" s="77"/>
      <c r="V33" s="123"/>
      <c r="W33" s="77"/>
      <c r="X33" s="123"/>
      <c r="Y33" s="132">
        <v>268</v>
      </c>
      <c r="Z33" s="133">
        <f>(Y33*$E33*$F33*((1-$G33)+$G33*$K33*$H33))</f>
        <v>5039610.8887487995</v>
      </c>
      <c r="AA33" s="105"/>
      <c r="AB33" s="123"/>
      <c r="AC33" s="77"/>
      <c r="AD33" s="123"/>
      <c r="AE33" s="107"/>
      <c r="AF33" s="133">
        <f t="shared" si="24"/>
        <v>0</v>
      </c>
      <c r="AG33" s="77"/>
      <c r="AH33" s="123"/>
      <c r="AI33" s="77"/>
      <c r="AJ33" s="123"/>
      <c r="AK33" s="134"/>
      <c r="AL33" s="133">
        <f>(AK33*$E33*$F33*((1-$G33)+$G33*$L33*$H33))</f>
        <v>0</v>
      </c>
      <c r="AM33" s="105"/>
      <c r="AN33" s="123"/>
      <c r="AO33" s="77"/>
      <c r="AP33" s="107"/>
      <c r="AQ33" s="77"/>
      <c r="AR33" s="123"/>
      <c r="AS33" s="77"/>
      <c r="AT33" s="123"/>
      <c r="AU33" s="77"/>
      <c r="AV33" s="123"/>
      <c r="AW33" s="77"/>
      <c r="AX33" s="123"/>
      <c r="AY33" s="77"/>
      <c r="AZ33" s="123"/>
      <c r="BA33" s="77"/>
      <c r="BB33" s="123"/>
      <c r="BC33" s="107"/>
      <c r="BD33" s="123"/>
      <c r="BE33" s="77"/>
      <c r="BF33" s="123"/>
      <c r="BG33" s="77"/>
      <c r="BH33" s="123"/>
      <c r="BI33" s="77"/>
      <c r="BJ33" s="123"/>
      <c r="BK33" s="107"/>
      <c r="BL33" s="133">
        <f>(BK33*$E33*$F33*((1-$G33)+$G33*$K33*$H33))</f>
        <v>0</v>
      </c>
      <c r="BM33" s="77"/>
      <c r="BN33" s="123"/>
      <c r="BO33" s="77"/>
      <c r="BP33" s="123"/>
      <c r="BQ33" s="77"/>
      <c r="BR33" s="107"/>
      <c r="BS33" s="77"/>
      <c r="BT33" s="123"/>
      <c r="BU33" s="108"/>
      <c r="BV33" s="123"/>
      <c r="BW33" s="106"/>
      <c r="BX33" s="133">
        <f t="shared" ref="BX33" si="29">(BW33*$E33*$F33*((1-$G33)+$G33*$L33*$H33))</f>
        <v>0</v>
      </c>
      <c r="BY33" s="78"/>
      <c r="BZ33" s="133">
        <f t="shared" si="26"/>
        <v>0</v>
      </c>
      <c r="CA33" s="106"/>
      <c r="CB33" s="125"/>
      <c r="CC33" s="134"/>
      <c r="CD33" s="133">
        <f t="shared" ref="CD33:CD34" si="30">(CC33*$E33*$F33*((1-$G33)+$G33*$L33*$H33))</f>
        <v>0</v>
      </c>
      <c r="CE33" s="77"/>
      <c r="CF33" s="123"/>
      <c r="CG33" s="107"/>
      <c r="CH33" s="133">
        <f t="shared" si="27"/>
        <v>0</v>
      </c>
      <c r="CI33" s="134"/>
      <c r="CJ33" s="133">
        <f t="shared" si="20"/>
        <v>0</v>
      </c>
      <c r="CK33" s="108"/>
      <c r="CL33" s="123"/>
      <c r="CM33" s="107"/>
      <c r="CN33" s="133">
        <f t="shared" ref="CN33:CN34" si="31">(CM33*$E33*$F33*((1-$G33)+$G33*$L33*$H33))</f>
        <v>0</v>
      </c>
      <c r="CO33" s="107"/>
      <c r="CP33" s="133">
        <f t="shared" ref="CP33:CP34" si="32">(CO33*$E33*$F33*((1-$G33)+$G33*$L33*$H33))</f>
        <v>0</v>
      </c>
      <c r="CQ33" s="134"/>
      <c r="CR33" s="133">
        <f t="shared" si="28"/>
        <v>0</v>
      </c>
      <c r="CS33" s="134"/>
      <c r="CT33" s="133">
        <f t="shared" si="21"/>
        <v>0</v>
      </c>
      <c r="CU33" s="107"/>
      <c r="CV33" s="123"/>
      <c r="CW33" s="107"/>
      <c r="CX33" s="123"/>
      <c r="CY33" s="123"/>
      <c r="CZ33" s="123"/>
      <c r="DA33" s="123"/>
      <c r="DB33" s="123"/>
      <c r="DC33" s="123"/>
      <c r="DD33" s="123"/>
      <c r="DE33" s="70">
        <f t="shared" si="22"/>
        <v>268</v>
      </c>
      <c r="DF33" s="70">
        <f t="shared" si="22"/>
        <v>5039610.8887487995</v>
      </c>
      <c r="DG33" s="71">
        <v>481</v>
      </c>
      <c r="DH33" s="71">
        <v>9044973.2742095981</v>
      </c>
      <c r="DI33" s="72">
        <f t="shared" si="9"/>
        <v>749</v>
      </c>
      <c r="DJ33" s="72">
        <f t="shared" si="9"/>
        <v>14084584.162958398</v>
      </c>
    </row>
    <row r="34" spans="1:114" s="116" customFormat="1" ht="30" hidden="1" x14ac:dyDescent="0.25">
      <c r="A34" s="111"/>
      <c r="B34" s="129">
        <v>19</v>
      </c>
      <c r="C34" s="129" t="s">
        <v>161</v>
      </c>
      <c r="D34" s="130" t="s">
        <v>162</v>
      </c>
      <c r="E34" s="50">
        <v>13916</v>
      </c>
      <c r="F34" s="129">
        <v>1.95</v>
      </c>
      <c r="G34" s="131">
        <v>0.98199999999999998</v>
      </c>
      <c r="H34" s="112">
        <v>1</v>
      </c>
      <c r="I34" s="113"/>
      <c r="J34" s="113"/>
      <c r="K34" s="55">
        <v>1.4</v>
      </c>
      <c r="L34" s="55">
        <v>1.68</v>
      </c>
      <c r="M34" s="55">
        <v>2.23</v>
      </c>
      <c r="N34" s="56">
        <v>2.57</v>
      </c>
      <c r="O34" s="77"/>
      <c r="P34" s="123"/>
      <c r="Q34" s="77"/>
      <c r="R34" s="123"/>
      <c r="S34" s="77"/>
      <c r="T34" s="107"/>
      <c r="U34" s="77"/>
      <c r="V34" s="123"/>
      <c r="W34" s="77"/>
      <c r="X34" s="123"/>
      <c r="Y34" s="132"/>
      <c r="Z34" s="133">
        <f t="shared" si="23"/>
        <v>0</v>
      </c>
      <c r="AA34" s="105"/>
      <c r="AB34" s="123"/>
      <c r="AC34" s="77"/>
      <c r="AD34" s="123"/>
      <c r="AE34" s="107"/>
      <c r="AF34" s="133">
        <f t="shared" si="24"/>
        <v>0</v>
      </c>
      <c r="AG34" s="77"/>
      <c r="AH34" s="123"/>
      <c r="AI34" s="77"/>
      <c r="AJ34" s="123"/>
      <c r="AK34" s="134"/>
      <c r="AL34" s="133">
        <f t="shared" si="25"/>
        <v>0</v>
      </c>
      <c r="AM34" s="105"/>
      <c r="AN34" s="123"/>
      <c r="AO34" s="77"/>
      <c r="AP34" s="107"/>
      <c r="AQ34" s="77"/>
      <c r="AR34" s="123"/>
      <c r="AS34" s="77"/>
      <c r="AT34" s="123"/>
      <c r="AU34" s="77"/>
      <c r="AV34" s="123"/>
      <c r="AW34" s="77"/>
      <c r="AX34" s="123"/>
      <c r="AY34" s="77"/>
      <c r="AZ34" s="123"/>
      <c r="BA34" s="77"/>
      <c r="BB34" s="123"/>
      <c r="BC34" s="107"/>
      <c r="BD34" s="123"/>
      <c r="BE34" s="77"/>
      <c r="BF34" s="123"/>
      <c r="BG34" s="77"/>
      <c r="BH34" s="123"/>
      <c r="BI34" s="77"/>
      <c r="BJ34" s="123"/>
      <c r="BK34" s="107"/>
      <c r="BL34" s="133">
        <f>(BK34*$E34*$F34*((1-$G34)+$G34*$K34*$H34))</f>
        <v>0</v>
      </c>
      <c r="BM34" s="77"/>
      <c r="BN34" s="123"/>
      <c r="BO34" s="77"/>
      <c r="BP34" s="123"/>
      <c r="BQ34" s="77"/>
      <c r="BR34" s="107"/>
      <c r="BS34" s="77"/>
      <c r="BT34" s="123"/>
      <c r="BU34" s="108"/>
      <c r="BV34" s="123"/>
      <c r="BW34" s="106"/>
      <c r="BX34" s="133">
        <f>(BW34*$E34*$F34*((1-$G34)+$G34*$L34*$H34))</f>
        <v>0</v>
      </c>
      <c r="BY34" s="78"/>
      <c r="BZ34" s="133">
        <f t="shared" si="26"/>
        <v>0</v>
      </c>
      <c r="CA34" s="106"/>
      <c r="CB34" s="125"/>
      <c r="CC34" s="134"/>
      <c r="CD34" s="133">
        <f t="shared" si="30"/>
        <v>0</v>
      </c>
      <c r="CE34" s="77"/>
      <c r="CF34" s="123"/>
      <c r="CG34" s="107"/>
      <c r="CH34" s="133">
        <f t="shared" si="27"/>
        <v>0</v>
      </c>
      <c r="CI34" s="134"/>
      <c r="CJ34" s="133">
        <f t="shared" si="20"/>
        <v>0</v>
      </c>
      <c r="CK34" s="108"/>
      <c r="CL34" s="123"/>
      <c r="CM34" s="107"/>
      <c r="CN34" s="133">
        <f t="shared" si="31"/>
        <v>0</v>
      </c>
      <c r="CO34" s="107"/>
      <c r="CP34" s="133">
        <f t="shared" si="32"/>
        <v>0</v>
      </c>
      <c r="CQ34" s="134"/>
      <c r="CR34" s="133">
        <f t="shared" si="28"/>
        <v>0</v>
      </c>
      <c r="CS34" s="134"/>
      <c r="CT34" s="133">
        <f t="shared" si="21"/>
        <v>0</v>
      </c>
      <c r="CU34" s="107"/>
      <c r="CV34" s="123"/>
      <c r="CW34" s="107"/>
      <c r="CX34" s="123"/>
      <c r="CY34" s="123"/>
      <c r="CZ34" s="123"/>
      <c r="DA34" s="123"/>
      <c r="DB34" s="123"/>
      <c r="DC34" s="123"/>
      <c r="DD34" s="123"/>
      <c r="DE34" s="70">
        <f t="shared" si="22"/>
        <v>0</v>
      </c>
      <c r="DF34" s="70">
        <f t="shared" si="22"/>
        <v>0</v>
      </c>
      <c r="DG34" s="71">
        <v>271</v>
      </c>
      <c r="DH34" s="71">
        <v>10242526.126559999</v>
      </c>
      <c r="DI34" s="72">
        <f t="shared" si="9"/>
        <v>271</v>
      </c>
      <c r="DJ34" s="72">
        <f t="shared" si="9"/>
        <v>10242526.126559999</v>
      </c>
    </row>
    <row r="35" spans="1:114" s="128" customFormat="1" ht="15" hidden="1" x14ac:dyDescent="0.25">
      <c r="A35" s="126">
        <v>7</v>
      </c>
      <c r="B35" s="126"/>
      <c r="C35" s="38" t="s">
        <v>163</v>
      </c>
      <c r="D35" s="45" t="s">
        <v>164</v>
      </c>
      <c r="E35" s="50">
        <v>13916</v>
      </c>
      <c r="F35" s="117"/>
      <c r="G35" s="52"/>
      <c r="H35" s="41"/>
      <c r="I35" s="42"/>
      <c r="J35" s="42"/>
      <c r="K35" s="127"/>
      <c r="L35" s="127"/>
      <c r="M35" s="127"/>
      <c r="N35" s="100">
        <v>2.57</v>
      </c>
      <c r="O35" s="118">
        <f>O36</f>
        <v>0</v>
      </c>
      <c r="P35" s="118">
        <f t="shared" ref="P35:CA35" si="33">P36</f>
        <v>0</v>
      </c>
      <c r="Q35" s="118">
        <f t="shared" si="33"/>
        <v>0</v>
      </c>
      <c r="R35" s="118">
        <f t="shared" si="33"/>
        <v>0</v>
      </c>
      <c r="S35" s="118">
        <f t="shared" si="33"/>
        <v>0</v>
      </c>
      <c r="T35" s="118">
        <f t="shared" si="33"/>
        <v>0</v>
      </c>
      <c r="U35" s="118">
        <f t="shared" si="33"/>
        <v>0</v>
      </c>
      <c r="V35" s="118">
        <f t="shared" si="33"/>
        <v>0</v>
      </c>
      <c r="W35" s="118">
        <f t="shared" si="33"/>
        <v>0</v>
      </c>
      <c r="X35" s="118">
        <f t="shared" si="33"/>
        <v>0</v>
      </c>
      <c r="Y35" s="118">
        <f t="shared" si="33"/>
        <v>0</v>
      </c>
      <c r="Z35" s="118">
        <f t="shared" si="33"/>
        <v>0</v>
      </c>
      <c r="AA35" s="118">
        <f t="shared" si="33"/>
        <v>0</v>
      </c>
      <c r="AB35" s="118">
        <f t="shared" si="33"/>
        <v>0</v>
      </c>
      <c r="AC35" s="118">
        <f t="shared" si="33"/>
        <v>0</v>
      </c>
      <c r="AD35" s="118">
        <f t="shared" si="33"/>
        <v>0</v>
      </c>
      <c r="AE35" s="118">
        <f t="shared" si="33"/>
        <v>0</v>
      </c>
      <c r="AF35" s="118">
        <f t="shared" si="33"/>
        <v>0</v>
      </c>
      <c r="AG35" s="118">
        <f t="shared" si="33"/>
        <v>0</v>
      </c>
      <c r="AH35" s="118">
        <f t="shared" si="33"/>
        <v>0</v>
      </c>
      <c r="AI35" s="118">
        <f t="shared" si="33"/>
        <v>0</v>
      </c>
      <c r="AJ35" s="118">
        <f t="shared" si="33"/>
        <v>0</v>
      </c>
      <c r="AK35" s="118">
        <f t="shared" si="33"/>
        <v>0</v>
      </c>
      <c r="AL35" s="118">
        <f t="shared" si="33"/>
        <v>0</v>
      </c>
      <c r="AM35" s="118">
        <f t="shared" si="33"/>
        <v>0</v>
      </c>
      <c r="AN35" s="118">
        <f t="shared" si="33"/>
        <v>0</v>
      </c>
      <c r="AO35" s="118">
        <f t="shared" si="33"/>
        <v>0</v>
      </c>
      <c r="AP35" s="118">
        <f t="shared" si="33"/>
        <v>0</v>
      </c>
      <c r="AQ35" s="118">
        <f t="shared" si="33"/>
        <v>0</v>
      </c>
      <c r="AR35" s="118">
        <f t="shared" si="33"/>
        <v>0</v>
      </c>
      <c r="AS35" s="118">
        <f t="shared" si="33"/>
        <v>0</v>
      </c>
      <c r="AT35" s="118">
        <f t="shared" si="33"/>
        <v>0</v>
      </c>
      <c r="AU35" s="118">
        <f t="shared" si="33"/>
        <v>0</v>
      </c>
      <c r="AV35" s="118">
        <f t="shared" si="33"/>
        <v>0</v>
      </c>
      <c r="AW35" s="118">
        <f t="shared" si="33"/>
        <v>0</v>
      </c>
      <c r="AX35" s="118">
        <f t="shared" si="33"/>
        <v>0</v>
      </c>
      <c r="AY35" s="118">
        <f t="shared" si="33"/>
        <v>0</v>
      </c>
      <c r="AZ35" s="118">
        <f t="shared" si="33"/>
        <v>0</v>
      </c>
      <c r="BA35" s="118">
        <f t="shared" si="33"/>
        <v>0</v>
      </c>
      <c r="BB35" s="118">
        <f t="shared" si="33"/>
        <v>0</v>
      </c>
      <c r="BC35" s="118">
        <f t="shared" si="33"/>
        <v>0</v>
      </c>
      <c r="BD35" s="118">
        <f t="shared" si="33"/>
        <v>0</v>
      </c>
      <c r="BE35" s="118">
        <f t="shared" si="33"/>
        <v>0</v>
      </c>
      <c r="BF35" s="118">
        <f t="shared" si="33"/>
        <v>0</v>
      </c>
      <c r="BG35" s="118">
        <f t="shared" si="33"/>
        <v>0</v>
      </c>
      <c r="BH35" s="118">
        <f t="shared" si="33"/>
        <v>0</v>
      </c>
      <c r="BI35" s="118">
        <f t="shared" si="33"/>
        <v>0</v>
      </c>
      <c r="BJ35" s="118">
        <f t="shared" si="33"/>
        <v>0</v>
      </c>
      <c r="BK35" s="118">
        <f t="shared" si="33"/>
        <v>0</v>
      </c>
      <c r="BL35" s="118">
        <f t="shared" si="33"/>
        <v>0</v>
      </c>
      <c r="BM35" s="118">
        <f t="shared" si="33"/>
        <v>0</v>
      </c>
      <c r="BN35" s="118">
        <f t="shared" si="33"/>
        <v>0</v>
      </c>
      <c r="BO35" s="118">
        <f t="shared" si="33"/>
        <v>0</v>
      </c>
      <c r="BP35" s="118">
        <f t="shared" si="33"/>
        <v>0</v>
      </c>
      <c r="BQ35" s="118">
        <f t="shared" si="33"/>
        <v>0</v>
      </c>
      <c r="BR35" s="118">
        <f t="shared" si="33"/>
        <v>0</v>
      </c>
      <c r="BS35" s="118">
        <f t="shared" si="33"/>
        <v>0</v>
      </c>
      <c r="BT35" s="118">
        <f t="shared" si="33"/>
        <v>0</v>
      </c>
      <c r="BU35" s="118">
        <f t="shared" si="33"/>
        <v>0</v>
      </c>
      <c r="BV35" s="118">
        <f t="shared" si="33"/>
        <v>0</v>
      </c>
      <c r="BW35" s="118">
        <f t="shared" si="33"/>
        <v>0</v>
      </c>
      <c r="BX35" s="118">
        <f t="shared" si="33"/>
        <v>0</v>
      </c>
      <c r="BY35" s="118">
        <f t="shared" si="33"/>
        <v>0</v>
      </c>
      <c r="BZ35" s="118">
        <f t="shared" si="33"/>
        <v>0</v>
      </c>
      <c r="CA35" s="118">
        <f t="shared" si="33"/>
        <v>0</v>
      </c>
      <c r="CB35" s="118">
        <f t="shared" ref="CB35:DF35" si="34">CB36</f>
        <v>0</v>
      </c>
      <c r="CC35" s="118">
        <f t="shared" si="34"/>
        <v>0</v>
      </c>
      <c r="CD35" s="118">
        <f t="shared" si="34"/>
        <v>0</v>
      </c>
      <c r="CE35" s="118">
        <f t="shared" si="34"/>
        <v>0</v>
      </c>
      <c r="CF35" s="118">
        <f t="shared" si="34"/>
        <v>0</v>
      </c>
      <c r="CG35" s="118">
        <f t="shared" si="34"/>
        <v>4</v>
      </c>
      <c r="CH35" s="118">
        <f t="shared" si="34"/>
        <v>91645.209600000002</v>
      </c>
      <c r="CI35" s="118">
        <f t="shared" si="34"/>
        <v>0</v>
      </c>
      <c r="CJ35" s="118">
        <f t="shared" si="34"/>
        <v>0</v>
      </c>
      <c r="CK35" s="118">
        <f t="shared" si="34"/>
        <v>0</v>
      </c>
      <c r="CL35" s="118">
        <f t="shared" si="34"/>
        <v>0</v>
      </c>
      <c r="CM35" s="118">
        <f t="shared" si="34"/>
        <v>0</v>
      </c>
      <c r="CN35" s="118">
        <f t="shared" si="34"/>
        <v>0</v>
      </c>
      <c r="CO35" s="118">
        <f t="shared" si="34"/>
        <v>0</v>
      </c>
      <c r="CP35" s="118">
        <f t="shared" si="34"/>
        <v>0</v>
      </c>
      <c r="CQ35" s="118">
        <f t="shared" si="34"/>
        <v>0</v>
      </c>
      <c r="CR35" s="118">
        <f t="shared" si="34"/>
        <v>0</v>
      </c>
      <c r="CS35" s="118">
        <f t="shared" si="34"/>
        <v>0</v>
      </c>
      <c r="CT35" s="118">
        <f t="shared" si="34"/>
        <v>0</v>
      </c>
      <c r="CU35" s="118">
        <f t="shared" si="34"/>
        <v>0</v>
      </c>
      <c r="CV35" s="118">
        <f t="shared" si="34"/>
        <v>0</v>
      </c>
      <c r="CW35" s="118">
        <f t="shared" si="34"/>
        <v>0</v>
      </c>
      <c r="CX35" s="118">
        <f t="shared" si="34"/>
        <v>0</v>
      </c>
      <c r="CY35" s="118">
        <f t="shared" si="34"/>
        <v>0</v>
      </c>
      <c r="CZ35" s="118">
        <f t="shared" si="34"/>
        <v>0</v>
      </c>
      <c r="DA35" s="118">
        <f t="shared" si="34"/>
        <v>0</v>
      </c>
      <c r="DB35" s="118">
        <f t="shared" si="34"/>
        <v>0</v>
      </c>
      <c r="DC35" s="118">
        <f t="shared" si="34"/>
        <v>0</v>
      </c>
      <c r="DD35" s="118">
        <f t="shared" si="34"/>
        <v>0</v>
      </c>
      <c r="DE35" s="118">
        <f t="shared" si="34"/>
        <v>4</v>
      </c>
      <c r="DF35" s="118">
        <f t="shared" si="34"/>
        <v>91645.209600000002</v>
      </c>
      <c r="DG35" s="46">
        <v>221</v>
      </c>
      <c r="DH35" s="46">
        <v>4219498.1919999998</v>
      </c>
      <c r="DI35" s="47">
        <f t="shared" si="9"/>
        <v>225</v>
      </c>
      <c r="DJ35" s="47">
        <f t="shared" si="9"/>
        <v>4311143.4015999995</v>
      </c>
    </row>
    <row r="36" spans="1:114" s="116" customFormat="1" hidden="1" x14ac:dyDescent="0.25">
      <c r="A36" s="111"/>
      <c r="B36" s="111">
        <v>20</v>
      </c>
      <c r="C36" s="48" t="s">
        <v>165</v>
      </c>
      <c r="D36" s="103" t="s">
        <v>166</v>
      </c>
      <c r="E36" s="50">
        <v>13916</v>
      </c>
      <c r="F36" s="51">
        <v>0.98</v>
      </c>
      <c r="G36" s="52"/>
      <c r="H36" s="112">
        <v>1</v>
      </c>
      <c r="I36" s="113"/>
      <c r="J36" s="113"/>
      <c r="K36" s="55">
        <v>1.4</v>
      </c>
      <c r="L36" s="55">
        <v>1.68</v>
      </c>
      <c r="M36" s="55">
        <v>2.23</v>
      </c>
      <c r="N36" s="56">
        <v>2.57</v>
      </c>
      <c r="O36" s="77"/>
      <c r="P36" s="58">
        <f>SUM(O36*$E36*$F36*$H36*$K36*$P$9)</f>
        <v>0</v>
      </c>
      <c r="Q36" s="77"/>
      <c r="R36" s="58">
        <f>SUM(Q36*$E36*$F36*$H36*$K36*$R$9)</f>
        <v>0</v>
      </c>
      <c r="S36" s="77"/>
      <c r="T36" s="60">
        <f>SUM(S36*$E36*$F36*$H36*$K36*$T$9)</f>
        <v>0</v>
      </c>
      <c r="U36" s="77"/>
      <c r="V36" s="58">
        <f>SUM(U36*$E36*$F36*$H36*$K36*$V$9)</f>
        <v>0</v>
      </c>
      <c r="W36" s="77"/>
      <c r="X36" s="58">
        <f>SUM(W36*$E36*$F36*$H36*$K36*$X$9)</f>
        <v>0</v>
      </c>
      <c r="Y36" s="64"/>
      <c r="Z36" s="60">
        <f>SUM(Y36*$E36*$F36*$H36*$K36*$Z$9)</f>
        <v>0</v>
      </c>
      <c r="AA36" s="105">
        <v>0</v>
      </c>
      <c r="AB36" s="58">
        <v>0</v>
      </c>
      <c r="AC36" s="77">
        <v>0</v>
      </c>
      <c r="AD36" s="58">
        <v>0</v>
      </c>
      <c r="AE36" s="77">
        <v>0</v>
      </c>
      <c r="AF36" s="58">
        <v>0</v>
      </c>
      <c r="AG36" s="77">
        <v>0</v>
      </c>
      <c r="AH36" s="58">
        <v>0</v>
      </c>
      <c r="AI36" s="77">
        <v>0</v>
      </c>
      <c r="AJ36" s="58">
        <v>0</v>
      </c>
      <c r="AK36" s="77"/>
      <c r="AL36" s="58">
        <f>AK36*$E36*$F36*$H36*$L36*$AL$9</f>
        <v>0</v>
      </c>
      <c r="AM36" s="105"/>
      <c r="AN36" s="58">
        <f>SUM(AM36*$E36*$F36*$H36*$K36*$AN$9)</f>
        <v>0</v>
      </c>
      <c r="AO36" s="77"/>
      <c r="AP36" s="60">
        <f>SUM(AO36*$E36*$F36*$H36*$K36*$AP$9)</f>
        <v>0</v>
      </c>
      <c r="AQ36" s="77"/>
      <c r="AR36" s="58">
        <f>SUM(AQ36*$E36*$F36*$H36*$K36*$AR$9)</f>
        <v>0</v>
      </c>
      <c r="AS36" s="77"/>
      <c r="AT36" s="58">
        <f>SUM(AS36*$E36*$F36*$H36*$K36*$AT$9)</f>
        <v>0</v>
      </c>
      <c r="AU36" s="77"/>
      <c r="AV36" s="58">
        <f>SUM(AU36*$E36*$F36*$H36*$K36*$AV$9)</f>
        <v>0</v>
      </c>
      <c r="AW36" s="77"/>
      <c r="AX36" s="58">
        <f>SUM(AW36*$E36*$F36*$H36*$K36*$AX$9)</f>
        <v>0</v>
      </c>
      <c r="AY36" s="77"/>
      <c r="AZ36" s="58">
        <f>SUM(AY36*$E36*$F36*$H36*$K36*$AZ$9)</f>
        <v>0</v>
      </c>
      <c r="BA36" s="77"/>
      <c r="BB36" s="58">
        <f>SUM(BA36*$E36*$F36*$H36*$K36*$BB$9)</f>
        <v>0</v>
      </c>
      <c r="BC36" s="77"/>
      <c r="BD36" s="58">
        <f>SUM(BC36*$E36*$F36*$H36*$K36*$BD$9)</f>
        <v>0</v>
      </c>
      <c r="BE36" s="77"/>
      <c r="BF36" s="58">
        <f>SUM(BE36*$E36*$F36*$H36*$K36*$BF$9)</f>
        <v>0</v>
      </c>
      <c r="BG36" s="77"/>
      <c r="BH36" s="58">
        <f>SUM(BG36*$E36*$F36*$H36*$K36*$BH$9)</f>
        <v>0</v>
      </c>
      <c r="BI36" s="77"/>
      <c r="BJ36" s="58">
        <f>SUM(BI36*$E36*$F36*$H36*$K36*$BJ$9)</f>
        <v>0</v>
      </c>
      <c r="BK36" s="77"/>
      <c r="BL36" s="58">
        <f>SUM(BK36*$E36*$F36*$H36*$K36*$BL$9)</f>
        <v>0</v>
      </c>
      <c r="BM36" s="77"/>
      <c r="BN36" s="58">
        <f>BM36*$E36*$F36*$H36*$L36*$BN$9</f>
        <v>0</v>
      </c>
      <c r="BO36" s="77"/>
      <c r="BP36" s="58">
        <f>BO36*$E36*$F36*$H36*$L36*$BP$9</f>
        <v>0</v>
      </c>
      <c r="BQ36" s="77"/>
      <c r="BR36" s="60">
        <f>BQ36*$E36*$F36*$H36*$L36*$BR$9</f>
        <v>0</v>
      </c>
      <c r="BS36" s="77"/>
      <c r="BT36" s="58">
        <f>BS36*$E36*$F36*$H36*$L36*$BT$9</f>
        <v>0</v>
      </c>
      <c r="BU36" s="77"/>
      <c r="BV36" s="58">
        <f>BU36*$E36*$F36*$H36*$L36*$BV$9</f>
        <v>0</v>
      </c>
      <c r="BW36" s="78"/>
      <c r="BX36" s="58">
        <f>BW36*$E36*$F36*$H36*$L36*$BX$9</f>
        <v>0</v>
      </c>
      <c r="BY36" s="77"/>
      <c r="BZ36" s="58">
        <f>BY36*$E36*$F36*$H36*$L36*$BZ$9</f>
        <v>0</v>
      </c>
      <c r="CA36" s="78"/>
      <c r="CB36" s="67">
        <f>CA36*$E36*$F36*$H36*$L36*$CB$9</f>
        <v>0</v>
      </c>
      <c r="CC36" s="77"/>
      <c r="CD36" s="58">
        <f>CC36*$E36*$F36*$H36*$L36*$CD$9</f>
        <v>0</v>
      </c>
      <c r="CE36" s="77"/>
      <c r="CF36" s="58">
        <f>CE36*$E36*$F36*$H36*$L36*$CF$9</f>
        <v>0</v>
      </c>
      <c r="CG36" s="107">
        <v>4</v>
      </c>
      <c r="CH36" s="58">
        <f>CG36*$E36*$F36*$H36*$L36*$CH$9</f>
        <v>91645.209600000002</v>
      </c>
      <c r="CI36" s="77"/>
      <c r="CJ36" s="58">
        <f>CI36*$E36*$F36*$H36*$L36*$CJ$9</f>
        <v>0</v>
      </c>
      <c r="CK36" s="77"/>
      <c r="CL36" s="58">
        <f>CK36*$E36*$F36*$H36*$L36*$CL$9</f>
        <v>0</v>
      </c>
      <c r="CM36" s="77"/>
      <c r="CN36" s="58">
        <f>CM36*$E36*$F36*$H36*$L36*$CN$9</f>
        <v>0</v>
      </c>
      <c r="CO36" s="77"/>
      <c r="CP36" s="58">
        <f>CO36*$E36*$F36*$H36*$L36*$CP$9</f>
        <v>0</v>
      </c>
      <c r="CQ36" s="107"/>
      <c r="CR36" s="58">
        <f>CQ36*$E36*$F36*$H36*$M36*$CR$9</f>
        <v>0</v>
      </c>
      <c r="CS36" s="77"/>
      <c r="CT36" s="58">
        <f>CS36*$E36*$F36*$H36*$N36*$CT$9</f>
        <v>0</v>
      </c>
      <c r="CU36" s="60"/>
      <c r="CV36" s="58">
        <f>CU36*E36*F36*H36</f>
        <v>0</v>
      </c>
      <c r="CW36" s="60"/>
      <c r="CX36" s="58"/>
      <c r="CY36" s="58"/>
      <c r="CZ36" s="58">
        <f>SUM(CY36*$E36*$F36*$H36*$K36*$R$9)</f>
        <v>0</v>
      </c>
      <c r="DA36" s="58"/>
      <c r="DB36" s="58"/>
      <c r="DC36" s="58"/>
      <c r="DD36" s="58"/>
      <c r="DE36" s="70">
        <f>SUM(Q36+O36+AA36+S36+U36+AC36+Y36+W36+AE36+AI36+AG36+AK36+AM36+AQ36+BM36+BS36+AO36+BA36+BC36+CE36+CG36+CC36+CI36+CK36+BW36+BY36+AS36+AU36+AW36+AY36+BO36+BQ36+BU36+BE36+BG36+BI36+BK36+CA36+CM36+CO36+CQ36+CS36+CU36+CW36+DA36+DC36)</f>
        <v>4</v>
      </c>
      <c r="DF36" s="70">
        <f>SUM(R36+P36+AB36+T36+V36+AD36+Z36+X36+AF36+AJ36+AH36+AL36+AN36+AR36+BN36+BT36+AP36+BB36+BD36+CF36+CH36+CD36+CJ36+CL36+BX36+BZ36+AT36+AV36+AX36+AZ36+BP36+BR36+BV36+BF36+BH36+BJ36+BL36+CB36+CN36+CP36+CR36+CT36+CV36+CX36+DB36+DD36)</f>
        <v>91645.209600000002</v>
      </c>
      <c r="DG36" s="71">
        <v>221</v>
      </c>
      <c r="DH36" s="71">
        <v>4219498.1919999998</v>
      </c>
      <c r="DI36" s="72">
        <f t="shared" si="9"/>
        <v>225</v>
      </c>
      <c r="DJ36" s="72">
        <f t="shared" si="9"/>
        <v>4311143.4015999995</v>
      </c>
    </row>
    <row r="37" spans="1:114" s="128" customFormat="1" ht="15" hidden="1" x14ac:dyDescent="0.25">
      <c r="A37" s="126">
        <v>8</v>
      </c>
      <c r="B37" s="126"/>
      <c r="C37" s="38" t="s">
        <v>167</v>
      </c>
      <c r="D37" s="45" t="s">
        <v>168</v>
      </c>
      <c r="E37" s="50">
        <v>13916</v>
      </c>
      <c r="F37" s="117"/>
      <c r="G37" s="52"/>
      <c r="H37" s="41"/>
      <c r="I37" s="42"/>
      <c r="J37" s="42"/>
      <c r="K37" s="127"/>
      <c r="L37" s="127"/>
      <c r="M37" s="127"/>
      <c r="N37" s="100">
        <v>2.57</v>
      </c>
      <c r="O37" s="118">
        <f>SUM(O38:O40)</f>
        <v>0</v>
      </c>
      <c r="P37" s="118">
        <f t="shared" ref="P37:CA37" si="35">SUM(P38:P40)</f>
        <v>0</v>
      </c>
      <c r="Q37" s="118">
        <f t="shared" si="35"/>
        <v>0</v>
      </c>
      <c r="R37" s="118">
        <f t="shared" si="35"/>
        <v>0</v>
      </c>
      <c r="S37" s="118">
        <f t="shared" si="35"/>
        <v>169</v>
      </c>
      <c r="T37" s="118">
        <f t="shared" si="35"/>
        <v>43815722.776000001</v>
      </c>
      <c r="U37" s="118">
        <f t="shared" si="35"/>
        <v>0</v>
      </c>
      <c r="V37" s="118">
        <f t="shared" si="35"/>
        <v>0</v>
      </c>
      <c r="W37" s="118">
        <f t="shared" si="35"/>
        <v>0</v>
      </c>
      <c r="X37" s="118">
        <f t="shared" si="35"/>
        <v>0</v>
      </c>
      <c r="Y37" s="118">
        <f t="shared" si="35"/>
        <v>0</v>
      </c>
      <c r="Z37" s="118">
        <f t="shared" si="35"/>
        <v>0</v>
      </c>
      <c r="AA37" s="118">
        <f t="shared" si="35"/>
        <v>0</v>
      </c>
      <c r="AB37" s="118">
        <f t="shared" si="35"/>
        <v>0</v>
      </c>
      <c r="AC37" s="118">
        <f t="shared" si="35"/>
        <v>0</v>
      </c>
      <c r="AD37" s="118">
        <f t="shared" si="35"/>
        <v>0</v>
      </c>
      <c r="AE37" s="118">
        <f t="shared" si="35"/>
        <v>0</v>
      </c>
      <c r="AF37" s="118">
        <f t="shared" si="35"/>
        <v>0</v>
      </c>
      <c r="AG37" s="118">
        <f t="shared" si="35"/>
        <v>0</v>
      </c>
      <c r="AH37" s="118">
        <f t="shared" si="35"/>
        <v>0</v>
      </c>
      <c r="AI37" s="118">
        <f t="shared" si="35"/>
        <v>0</v>
      </c>
      <c r="AJ37" s="118">
        <f t="shared" si="35"/>
        <v>0</v>
      </c>
      <c r="AK37" s="118">
        <f t="shared" si="35"/>
        <v>0</v>
      </c>
      <c r="AL37" s="118">
        <f t="shared" si="35"/>
        <v>0</v>
      </c>
      <c r="AM37" s="118">
        <f t="shared" si="35"/>
        <v>0</v>
      </c>
      <c r="AN37" s="118">
        <f t="shared" si="35"/>
        <v>0</v>
      </c>
      <c r="AO37" s="118">
        <f t="shared" si="35"/>
        <v>0</v>
      </c>
      <c r="AP37" s="118">
        <f t="shared" si="35"/>
        <v>0</v>
      </c>
      <c r="AQ37" s="118">
        <f t="shared" si="35"/>
        <v>0</v>
      </c>
      <c r="AR37" s="118">
        <f t="shared" si="35"/>
        <v>0</v>
      </c>
      <c r="AS37" s="118">
        <f t="shared" si="35"/>
        <v>0</v>
      </c>
      <c r="AT37" s="118">
        <f t="shared" si="35"/>
        <v>0</v>
      </c>
      <c r="AU37" s="118">
        <f t="shared" si="35"/>
        <v>0</v>
      </c>
      <c r="AV37" s="118">
        <f t="shared" si="35"/>
        <v>0</v>
      </c>
      <c r="AW37" s="118">
        <f t="shared" si="35"/>
        <v>0</v>
      </c>
      <c r="AX37" s="118">
        <f t="shared" si="35"/>
        <v>0</v>
      </c>
      <c r="AY37" s="118">
        <f t="shared" si="35"/>
        <v>0</v>
      </c>
      <c r="AZ37" s="118">
        <f t="shared" si="35"/>
        <v>0</v>
      </c>
      <c r="BA37" s="118">
        <f t="shared" si="35"/>
        <v>0</v>
      </c>
      <c r="BB37" s="118">
        <f t="shared" si="35"/>
        <v>0</v>
      </c>
      <c r="BC37" s="118">
        <f t="shared" si="35"/>
        <v>0</v>
      </c>
      <c r="BD37" s="118">
        <f t="shared" si="35"/>
        <v>0</v>
      </c>
      <c r="BE37" s="118">
        <f t="shared" si="35"/>
        <v>0</v>
      </c>
      <c r="BF37" s="118">
        <f t="shared" si="35"/>
        <v>0</v>
      </c>
      <c r="BG37" s="118">
        <f t="shared" si="35"/>
        <v>0</v>
      </c>
      <c r="BH37" s="118">
        <f t="shared" si="35"/>
        <v>0</v>
      </c>
      <c r="BI37" s="118">
        <f t="shared" si="35"/>
        <v>0</v>
      </c>
      <c r="BJ37" s="118">
        <f t="shared" si="35"/>
        <v>0</v>
      </c>
      <c r="BK37" s="118">
        <f t="shared" si="35"/>
        <v>0</v>
      </c>
      <c r="BL37" s="118">
        <f t="shared" si="35"/>
        <v>0</v>
      </c>
      <c r="BM37" s="118">
        <f t="shared" si="35"/>
        <v>0</v>
      </c>
      <c r="BN37" s="118">
        <f t="shared" si="35"/>
        <v>0</v>
      </c>
      <c r="BO37" s="118">
        <f t="shared" si="35"/>
        <v>0</v>
      </c>
      <c r="BP37" s="118">
        <f t="shared" si="35"/>
        <v>0</v>
      </c>
      <c r="BQ37" s="118">
        <f t="shared" si="35"/>
        <v>0</v>
      </c>
      <c r="BR37" s="118">
        <f t="shared" si="35"/>
        <v>0</v>
      </c>
      <c r="BS37" s="118">
        <f t="shared" si="35"/>
        <v>0</v>
      </c>
      <c r="BT37" s="118">
        <f t="shared" si="35"/>
        <v>0</v>
      </c>
      <c r="BU37" s="118">
        <f t="shared" si="35"/>
        <v>0</v>
      </c>
      <c r="BV37" s="118">
        <f t="shared" si="35"/>
        <v>0</v>
      </c>
      <c r="BW37" s="118">
        <f t="shared" si="35"/>
        <v>0</v>
      </c>
      <c r="BX37" s="118">
        <f t="shared" si="35"/>
        <v>0</v>
      </c>
      <c r="BY37" s="118">
        <f t="shared" si="35"/>
        <v>0</v>
      </c>
      <c r="BZ37" s="118">
        <f t="shared" si="35"/>
        <v>0</v>
      </c>
      <c r="CA37" s="118">
        <f t="shared" si="35"/>
        <v>0</v>
      </c>
      <c r="CB37" s="118">
        <f t="shared" ref="CB37:DF37" si="36">SUM(CB38:CB40)</f>
        <v>0</v>
      </c>
      <c r="CC37" s="118">
        <f t="shared" si="36"/>
        <v>0</v>
      </c>
      <c r="CD37" s="118">
        <f t="shared" si="36"/>
        <v>0</v>
      </c>
      <c r="CE37" s="118">
        <f t="shared" si="36"/>
        <v>0</v>
      </c>
      <c r="CF37" s="118">
        <f t="shared" si="36"/>
        <v>0</v>
      </c>
      <c r="CG37" s="118">
        <f t="shared" si="36"/>
        <v>0</v>
      </c>
      <c r="CH37" s="118">
        <f t="shared" si="36"/>
        <v>0</v>
      </c>
      <c r="CI37" s="118">
        <f t="shared" si="36"/>
        <v>0</v>
      </c>
      <c r="CJ37" s="118">
        <f t="shared" si="36"/>
        <v>0</v>
      </c>
      <c r="CK37" s="118">
        <f t="shared" si="36"/>
        <v>0</v>
      </c>
      <c r="CL37" s="118">
        <f t="shared" si="36"/>
        <v>0</v>
      </c>
      <c r="CM37" s="118">
        <f t="shared" si="36"/>
        <v>0</v>
      </c>
      <c r="CN37" s="118">
        <f t="shared" si="36"/>
        <v>0</v>
      </c>
      <c r="CO37" s="118">
        <f t="shared" si="36"/>
        <v>0</v>
      </c>
      <c r="CP37" s="118">
        <f t="shared" si="36"/>
        <v>0</v>
      </c>
      <c r="CQ37" s="118">
        <f t="shared" si="36"/>
        <v>0</v>
      </c>
      <c r="CR37" s="118">
        <f t="shared" si="36"/>
        <v>0</v>
      </c>
      <c r="CS37" s="118">
        <f t="shared" si="36"/>
        <v>0</v>
      </c>
      <c r="CT37" s="118">
        <f t="shared" si="36"/>
        <v>0</v>
      </c>
      <c r="CU37" s="118">
        <f t="shared" si="36"/>
        <v>0</v>
      </c>
      <c r="CV37" s="118">
        <f t="shared" si="36"/>
        <v>0</v>
      </c>
      <c r="CW37" s="118">
        <f t="shared" si="36"/>
        <v>0</v>
      </c>
      <c r="CX37" s="118">
        <f t="shared" si="36"/>
        <v>0</v>
      </c>
      <c r="CY37" s="118">
        <f t="shared" si="36"/>
        <v>0</v>
      </c>
      <c r="CZ37" s="118">
        <f t="shared" si="36"/>
        <v>0</v>
      </c>
      <c r="DA37" s="118">
        <f t="shared" si="36"/>
        <v>0</v>
      </c>
      <c r="DB37" s="118">
        <f t="shared" si="36"/>
        <v>0</v>
      </c>
      <c r="DC37" s="118">
        <f t="shared" si="36"/>
        <v>0</v>
      </c>
      <c r="DD37" s="118">
        <f t="shared" si="36"/>
        <v>0</v>
      </c>
      <c r="DE37" s="118">
        <f t="shared" si="36"/>
        <v>169</v>
      </c>
      <c r="DF37" s="118">
        <f t="shared" si="36"/>
        <v>43815722.776000001</v>
      </c>
      <c r="DG37" s="46">
        <v>0</v>
      </c>
      <c r="DH37" s="46">
        <v>0</v>
      </c>
      <c r="DI37" s="47">
        <f t="shared" si="9"/>
        <v>169</v>
      </c>
      <c r="DJ37" s="47">
        <f t="shared" si="9"/>
        <v>43815722.776000001</v>
      </c>
    </row>
    <row r="38" spans="1:114" s="1" customFormat="1" ht="45" hidden="1" x14ac:dyDescent="0.25">
      <c r="A38" s="23"/>
      <c r="B38" s="23">
        <v>21</v>
      </c>
      <c r="C38" s="74" t="s">
        <v>169</v>
      </c>
      <c r="D38" s="103" t="s">
        <v>170</v>
      </c>
      <c r="E38" s="50">
        <v>13916</v>
      </c>
      <c r="F38" s="51">
        <v>7.95</v>
      </c>
      <c r="G38" s="52"/>
      <c r="H38" s="135">
        <v>1</v>
      </c>
      <c r="I38" s="54"/>
      <c r="J38" s="54"/>
      <c r="K38" s="55">
        <v>1.4</v>
      </c>
      <c r="L38" s="55">
        <v>1.68</v>
      </c>
      <c r="M38" s="55">
        <v>2.23</v>
      </c>
      <c r="N38" s="56">
        <v>2.57</v>
      </c>
      <c r="O38" s="77"/>
      <c r="P38" s="58">
        <f>SUM(O38*$E38*$F38*$H38*$K38*$P$9)</f>
        <v>0</v>
      </c>
      <c r="Q38" s="77"/>
      <c r="R38" s="58">
        <f>SUM(Q38*$E38*$F38*$H38*$K38*$R$9)</f>
        <v>0</v>
      </c>
      <c r="S38" s="107">
        <v>5</v>
      </c>
      <c r="T38" s="60">
        <f>SUM(S38*$E38*$F38*$H38*$K38*$T$9)</f>
        <v>774425.39999999991</v>
      </c>
      <c r="U38" s="77"/>
      <c r="V38" s="58">
        <f>SUM(U38*$E38*$F38*$H38*$K38*$V$9)</f>
        <v>0</v>
      </c>
      <c r="W38" s="77"/>
      <c r="X38" s="58">
        <f>SUM(W38*$E38*$F38*$H38*$K38*$X$9)</f>
        <v>0</v>
      </c>
      <c r="Y38" s="64"/>
      <c r="Z38" s="60">
        <f>SUM(Y38*$E38*$F38*$H38*$K38*$Z$9)</f>
        <v>0</v>
      </c>
      <c r="AA38" s="105">
        <v>0</v>
      </c>
      <c r="AB38" s="58">
        <v>0</v>
      </c>
      <c r="AC38" s="77">
        <v>0</v>
      </c>
      <c r="AD38" s="58">
        <v>0</v>
      </c>
      <c r="AE38" s="77">
        <v>0</v>
      </c>
      <c r="AF38" s="58">
        <v>0</v>
      </c>
      <c r="AG38" s="77">
        <v>0</v>
      </c>
      <c r="AH38" s="58">
        <v>0</v>
      </c>
      <c r="AI38" s="77">
        <v>0</v>
      </c>
      <c r="AJ38" s="58">
        <v>0</v>
      </c>
      <c r="AK38" s="77"/>
      <c r="AL38" s="58">
        <f>AK38*$E38*$F38*$H38*$L38*$AL$9</f>
        <v>0</v>
      </c>
      <c r="AM38" s="105"/>
      <c r="AN38" s="58">
        <f>SUM(AM38*$E38*$F38*$H38*$K38*$AN$9)</f>
        <v>0</v>
      </c>
      <c r="AO38" s="77"/>
      <c r="AP38" s="60">
        <f>SUM(AO38*$E38*$F38*$H38*$K38*$AP$9)</f>
        <v>0</v>
      </c>
      <c r="AQ38" s="77"/>
      <c r="AR38" s="58">
        <f>SUM(AQ38*$E38*$F38*$H38*$K38*$AR$9)</f>
        <v>0</v>
      </c>
      <c r="AS38" s="77"/>
      <c r="AT38" s="58">
        <f>SUM(AS38*$E38*$F38*$H38*$K38*$AT$9)</f>
        <v>0</v>
      </c>
      <c r="AU38" s="77"/>
      <c r="AV38" s="58">
        <f>SUM(AU38*$E38*$F38*$H38*$K38*$AV$9)</f>
        <v>0</v>
      </c>
      <c r="AW38" s="77"/>
      <c r="AX38" s="58">
        <f>SUM(AW38*$E38*$F38*$H38*$K38*$AX$9)</f>
        <v>0</v>
      </c>
      <c r="AY38" s="77"/>
      <c r="AZ38" s="58">
        <f>SUM(AY38*$E38*$F38*$H38*$K38*$AZ$9)</f>
        <v>0</v>
      </c>
      <c r="BA38" s="77"/>
      <c r="BB38" s="58">
        <f>SUM(BA38*$E38*$F38*$H38*$K38*$BB$9)</f>
        <v>0</v>
      </c>
      <c r="BC38" s="77"/>
      <c r="BD38" s="58">
        <f>SUM(BC38*$E38*$F38*$H38*$K38*$BD$9)</f>
        <v>0</v>
      </c>
      <c r="BE38" s="77"/>
      <c r="BF38" s="58">
        <f>SUM(BE38*$E38*$F38*$H38*$K38*$BF$9)</f>
        <v>0</v>
      </c>
      <c r="BG38" s="77"/>
      <c r="BH38" s="58">
        <f>SUM(BG38*$E38*$F38*$H38*$K38*$BH$9)</f>
        <v>0</v>
      </c>
      <c r="BI38" s="77"/>
      <c r="BJ38" s="58">
        <f>SUM(BI38*$E38*$F38*$H38*$K38*$BJ$9)</f>
        <v>0</v>
      </c>
      <c r="BK38" s="77"/>
      <c r="BL38" s="58">
        <f>SUM(BK38*$E38*$F38*$H38*$K38*$BL$9)</f>
        <v>0</v>
      </c>
      <c r="BM38" s="77"/>
      <c r="BN38" s="58">
        <f>BM38*$E38*$F38*$H38*$L38*$BN$9</f>
        <v>0</v>
      </c>
      <c r="BO38" s="77"/>
      <c r="BP38" s="58">
        <f>BO38*$E38*$F38*$H38*$L38*$BP$9</f>
        <v>0</v>
      </c>
      <c r="BQ38" s="77"/>
      <c r="BR38" s="60">
        <f>BQ38*$E38*$F38*$H38*$L38*$BR$9</f>
        <v>0</v>
      </c>
      <c r="BS38" s="77"/>
      <c r="BT38" s="58">
        <f>BS38*$E38*$F38*$H38*$L38*$BT$9</f>
        <v>0</v>
      </c>
      <c r="BU38" s="77"/>
      <c r="BV38" s="58">
        <f>BU38*$E38*$F38*$H38*$L38*$BV$9</f>
        <v>0</v>
      </c>
      <c r="BW38" s="78"/>
      <c r="BX38" s="58">
        <f>BW38*$E38*$F38*$H38*$L38*$BX$9</f>
        <v>0</v>
      </c>
      <c r="BY38" s="77"/>
      <c r="BZ38" s="58">
        <f>BY38*$E38*$F38*$H38*$L38*$BZ$9</f>
        <v>0</v>
      </c>
      <c r="CA38" s="78"/>
      <c r="CB38" s="67">
        <f>CA38*$E38*$F38*$H38*$L38*$CB$9</f>
        <v>0</v>
      </c>
      <c r="CC38" s="77"/>
      <c r="CD38" s="58">
        <f>CC38*$E38*$F38*$H38*$L38*$CD$9</f>
        <v>0</v>
      </c>
      <c r="CE38" s="77"/>
      <c r="CF38" s="58">
        <f>CE38*$E38*$F38*$H38*$L38*$CF$9</f>
        <v>0</v>
      </c>
      <c r="CG38" s="107"/>
      <c r="CH38" s="58">
        <f>CG38*$E38*$F38*$H38*$L38*$CH$9</f>
        <v>0</v>
      </c>
      <c r="CI38" s="77"/>
      <c r="CJ38" s="58">
        <f>CI38*$E38*$F38*$H38*$L38*$CJ$9</f>
        <v>0</v>
      </c>
      <c r="CK38" s="77"/>
      <c r="CL38" s="58">
        <f>CK38*$E38*$F38*$H38*$L38*$CL$9</f>
        <v>0</v>
      </c>
      <c r="CM38" s="77"/>
      <c r="CN38" s="58">
        <f>CM38*$E38*$F38*$H38*$L38*$CN$9</f>
        <v>0</v>
      </c>
      <c r="CO38" s="77"/>
      <c r="CP38" s="58">
        <f>CO38*$E38*$F38*$H38*$L38*$CP$9</f>
        <v>0</v>
      </c>
      <c r="CQ38" s="107"/>
      <c r="CR38" s="58">
        <f>CQ38*$E38*$F38*$H38*$M38*$CR$9</f>
        <v>0</v>
      </c>
      <c r="CS38" s="77"/>
      <c r="CT38" s="58">
        <f>CS38*$E38*$F38*$H38*$N38*$CT$9</f>
        <v>0</v>
      </c>
      <c r="CU38" s="60"/>
      <c r="CV38" s="58">
        <f>CU38*E38*F38*H38</f>
        <v>0</v>
      </c>
      <c r="CW38" s="60"/>
      <c r="CX38" s="58"/>
      <c r="CY38" s="58"/>
      <c r="CZ38" s="58">
        <f>SUM(CY38*$E38*$F38*$H38*$K38*$R$9)</f>
        <v>0</v>
      </c>
      <c r="DA38" s="58"/>
      <c r="DB38" s="58"/>
      <c r="DC38" s="58"/>
      <c r="DD38" s="58"/>
      <c r="DE38" s="70">
        <f t="shared" ref="DE38:DF40" si="37">SUM(Q38+O38+AA38+S38+U38+AC38+Y38+W38+AE38+AI38+AG38+AK38+AM38+AQ38+BM38+BS38+AO38+BA38+BC38+CE38+CG38+CC38+CI38+CK38+BW38+BY38+AS38+AU38+AW38+AY38+BO38+BQ38+BU38+BE38+BG38+BI38+BK38+CA38+CM38+CO38+CQ38+CS38+CU38+CW38+DA38+DC38)</f>
        <v>5</v>
      </c>
      <c r="DF38" s="70">
        <f t="shared" si="37"/>
        <v>774425.39999999991</v>
      </c>
      <c r="DG38" s="71">
        <v>0</v>
      </c>
      <c r="DH38" s="71">
        <v>0</v>
      </c>
      <c r="DI38" s="72">
        <f t="shared" si="9"/>
        <v>5</v>
      </c>
      <c r="DJ38" s="72">
        <f t="shared" si="9"/>
        <v>774425.39999999991</v>
      </c>
    </row>
    <row r="39" spans="1:114" s="1" customFormat="1" ht="30" hidden="1" x14ac:dyDescent="0.25">
      <c r="A39" s="23"/>
      <c r="B39" s="23">
        <v>22</v>
      </c>
      <c r="C39" s="74" t="s">
        <v>171</v>
      </c>
      <c r="D39" s="49" t="s">
        <v>172</v>
      </c>
      <c r="E39" s="50">
        <v>13916</v>
      </c>
      <c r="F39" s="112">
        <v>14.23</v>
      </c>
      <c r="G39" s="52"/>
      <c r="H39" s="135">
        <v>1</v>
      </c>
      <c r="I39" s="54"/>
      <c r="J39" s="54"/>
      <c r="K39" s="121">
        <v>1.4</v>
      </c>
      <c r="L39" s="121">
        <v>1.68</v>
      </c>
      <c r="M39" s="121">
        <v>2.23</v>
      </c>
      <c r="N39" s="122">
        <v>2.57</v>
      </c>
      <c r="O39" s="77">
        <v>0</v>
      </c>
      <c r="P39" s="123"/>
      <c r="Q39" s="64">
        <v>0</v>
      </c>
      <c r="R39" s="123"/>
      <c r="S39" s="60">
        <v>132</v>
      </c>
      <c r="T39" s="60">
        <f>SUM(S39*$E39*$F39*$H39*$K39*$T$9)</f>
        <v>36594960.864</v>
      </c>
      <c r="U39" s="64">
        <v>0</v>
      </c>
      <c r="V39" s="58">
        <f>SUM(U39*$E39*$F39*$H39*$K39*$V$9)</f>
        <v>0</v>
      </c>
      <c r="W39" s="64">
        <v>0</v>
      </c>
      <c r="X39" s="123"/>
      <c r="Y39" s="64"/>
      <c r="Z39" s="107"/>
      <c r="AA39" s="105">
        <v>0</v>
      </c>
      <c r="AB39" s="123">
        <v>0</v>
      </c>
      <c r="AC39" s="64">
        <v>0</v>
      </c>
      <c r="AD39" s="123">
        <v>0</v>
      </c>
      <c r="AE39" s="64">
        <v>0</v>
      </c>
      <c r="AF39" s="123">
        <v>0</v>
      </c>
      <c r="AG39" s="64">
        <v>0</v>
      </c>
      <c r="AH39" s="58">
        <f>AG39*E39*F39*H39*K39</f>
        <v>0</v>
      </c>
      <c r="AI39" s="64"/>
      <c r="AJ39" s="58"/>
      <c r="AK39" s="64">
        <v>0</v>
      </c>
      <c r="AL39" s="123"/>
      <c r="AM39" s="105"/>
      <c r="AN39" s="123"/>
      <c r="AO39" s="64"/>
      <c r="AP39" s="107"/>
      <c r="AQ39" s="64">
        <v>0</v>
      </c>
      <c r="AR39" s="123"/>
      <c r="AS39" s="64">
        <v>0</v>
      </c>
      <c r="AT39" s="123"/>
      <c r="AU39" s="64"/>
      <c r="AV39" s="123"/>
      <c r="AW39" s="64"/>
      <c r="AX39" s="123"/>
      <c r="AY39" s="64"/>
      <c r="AZ39" s="123"/>
      <c r="BA39" s="77"/>
      <c r="BB39" s="123"/>
      <c r="BC39" s="64">
        <v>0</v>
      </c>
      <c r="BD39" s="123"/>
      <c r="BE39" s="64">
        <v>0</v>
      </c>
      <c r="BF39" s="123"/>
      <c r="BG39" s="64">
        <v>0</v>
      </c>
      <c r="BH39" s="123"/>
      <c r="BI39" s="77"/>
      <c r="BJ39" s="123"/>
      <c r="BK39" s="64"/>
      <c r="BL39" s="123"/>
      <c r="BM39" s="77"/>
      <c r="BN39" s="123"/>
      <c r="BO39" s="64">
        <v>0</v>
      </c>
      <c r="BP39" s="123"/>
      <c r="BQ39" s="64">
        <v>0</v>
      </c>
      <c r="BR39" s="107"/>
      <c r="BS39" s="64">
        <v>0</v>
      </c>
      <c r="BT39" s="123"/>
      <c r="BU39" s="64">
        <v>0</v>
      </c>
      <c r="BV39" s="123"/>
      <c r="BW39" s="73">
        <v>0</v>
      </c>
      <c r="BX39" s="123"/>
      <c r="BY39" s="64">
        <v>0</v>
      </c>
      <c r="BZ39" s="123"/>
      <c r="CA39" s="73"/>
      <c r="CB39" s="125"/>
      <c r="CC39" s="64">
        <v>0</v>
      </c>
      <c r="CD39" s="123"/>
      <c r="CE39" s="64">
        <v>0</v>
      </c>
      <c r="CF39" s="123"/>
      <c r="CG39" s="60">
        <v>0</v>
      </c>
      <c r="CH39" s="123"/>
      <c r="CI39" s="64">
        <v>0</v>
      </c>
      <c r="CJ39" s="123"/>
      <c r="CK39" s="64"/>
      <c r="CL39" s="123"/>
      <c r="CM39" s="64"/>
      <c r="CN39" s="123"/>
      <c r="CO39" s="64">
        <v>0</v>
      </c>
      <c r="CP39" s="123"/>
      <c r="CQ39" s="60">
        <v>0</v>
      </c>
      <c r="CR39" s="123"/>
      <c r="CS39" s="64">
        <v>0</v>
      </c>
      <c r="CT39" s="123"/>
      <c r="CU39" s="60"/>
      <c r="CV39" s="123"/>
      <c r="CW39" s="60"/>
      <c r="CX39" s="123"/>
      <c r="CY39" s="123"/>
      <c r="CZ39" s="123"/>
      <c r="DA39" s="123"/>
      <c r="DB39" s="123"/>
      <c r="DC39" s="123"/>
      <c r="DD39" s="123"/>
      <c r="DE39" s="70">
        <f t="shared" si="37"/>
        <v>132</v>
      </c>
      <c r="DF39" s="70">
        <f t="shared" si="37"/>
        <v>36594960.864</v>
      </c>
      <c r="DG39" s="71">
        <v>0</v>
      </c>
      <c r="DH39" s="71">
        <v>0</v>
      </c>
      <c r="DI39" s="72">
        <f t="shared" si="9"/>
        <v>132</v>
      </c>
      <c r="DJ39" s="72">
        <f t="shared" si="9"/>
        <v>36594960.864</v>
      </c>
    </row>
    <row r="40" spans="1:114" s="1" customFormat="1" ht="45" hidden="1" x14ac:dyDescent="0.25">
      <c r="A40" s="23"/>
      <c r="B40" s="23">
        <v>23</v>
      </c>
      <c r="C40" s="74" t="s">
        <v>173</v>
      </c>
      <c r="D40" s="49" t="s">
        <v>174</v>
      </c>
      <c r="E40" s="50">
        <v>13916</v>
      </c>
      <c r="F40" s="112">
        <v>10.34</v>
      </c>
      <c r="G40" s="52"/>
      <c r="H40" s="135">
        <v>1</v>
      </c>
      <c r="I40" s="54"/>
      <c r="J40" s="54"/>
      <c r="K40" s="121">
        <v>1.4</v>
      </c>
      <c r="L40" s="121">
        <v>1.68</v>
      </c>
      <c r="M40" s="121">
        <v>2.23</v>
      </c>
      <c r="N40" s="122">
        <v>2.57</v>
      </c>
      <c r="O40" s="77"/>
      <c r="P40" s="123"/>
      <c r="Q40" s="77"/>
      <c r="R40" s="123"/>
      <c r="S40" s="107">
        <v>32</v>
      </c>
      <c r="T40" s="60">
        <f>SUM(S40*$E40*$F40*$H40*$K40*$T$9)</f>
        <v>6446336.5120000001</v>
      </c>
      <c r="U40" s="77"/>
      <c r="V40" s="58">
        <f>SUM(U40*$E40*$F40*$H40*$K40*$V$9)</f>
        <v>0</v>
      </c>
      <c r="W40" s="77"/>
      <c r="X40" s="123"/>
      <c r="Y40" s="64"/>
      <c r="Z40" s="107"/>
      <c r="AA40" s="105">
        <v>0</v>
      </c>
      <c r="AB40" s="123">
        <v>0</v>
      </c>
      <c r="AC40" s="77">
        <v>0</v>
      </c>
      <c r="AD40" s="123">
        <v>0</v>
      </c>
      <c r="AE40" s="77">
        <v>0</v>
      </c>
      <c r="AF40" s="123">
        <v>0</v>
      </c>
      <c r="AG40" s="77">
        <v>0</v>
      </c>
      <c r="AH40" s="58">
        <f>AG40*E40*F40*H40*K40</f>
        <v>0</v>
      </c>
      <c r="AI40" s="77">
        <v>0</v>
      </c>
      <c r="AJ40" s="123">
        <v>0</v>
      </c>
      <c r="AK40" s="77"/>
      <c r="AL40" s="123"/>
      <c r="AM40" s="105"/>
      <c r="AN40" s="123"/>
      <c r="AO40" s="77"/>
      <c r="AP40" s="107"/>
      <c r="AQ40" s="77"/>
      <c r="AR40" s="123"/>
      <c r="AS40" s="77"/>
      <c r="AT40" s="123"/>
      <c r="AU40" s="77"/>
      <c r="AV40" s="123"/>
      <c r="AW40" s="77"/>
      <c r="AX40" s="123"/>
      <c r="AY40" s="77"/>
      <c r="AZ40" s="123"/>
      <c r="BA40" s="77"/>
      <c r="BB40" s="123"/>
      <c r="BC40" s="77"/>
      <c r="BD40" s="123"/>
      <c r="BE40" s="77"/>
      <c r="BF40" s="123"/>
      <c r="BG40" s="77"/>
      <c r="BH40" s="123"/>
      <c r="BI40" s="77"/>
      <c r="BJ40" s="123"/>
      <c r="BK40" s="77"/>
      <c r="BL40" s="123"/>
      <c r="BM40" s="77"/>
      <c r="BN40" s="123"/>
      <c r="BO40" s="77"/>
      <c r="BP40" s="123"/>
      <c r="BQ40" s="77"/>
      <c r="BR40" s="107"/>
      <c r="BS40" s="77"/>
      <c r="BT40" s="123"/>
      <c r="BU40" s="77"/>
      <c r="BV40" s="123"/>
      <c r="BW40" s="78"/>
      <c r="BX40" s="123"/>
      <c r="BY40" s="77"/>
      <c r="BZ40" s="123"/>
      <c r="CA40" s="78"/>
      <c r="CB40" s="125"/>
      <c r="CC40" s="77"/>
      <c r="CD40" s="123"/>
      <c r="CE40" s="77"/>
      <c r="CF40" s="123"/>
      <c r="CG40" s="107"/>
      <c r="CH40" s="123"/>
      <c r="CI40" s="77"/>
      <c r="CJ40" s="123"/>
      <c r="CK40" s="77"/>
      <c r="CL40" s="123"/>
      <c r="CM40" s="77"/>
      <c r="CN40" s="123"/>
      <c r="CO40" s="77"/>
      <c r="CP40" s="123"/>
      <c r="CQ40" s="77"/>
      <c r="CR40" s="123"/>
      <c r="CS40" s="77"/>
      <c r="CT40" s="123"/>
      <c r="CU40" s="60"/>
      <c r="CV40" s="123"/>
      <c r="CW40" s="60"/>
      <c r="CX40" s="123"/>
      <c r="CY40" s="123"/>
      <c r="CZ40" s="123"/>
      <c r="DA40" s="123"/>
      <c r="DB40" s="123"/>
      <c r="DC40" s="123"/>
      <c r="DD40" s="123"/>
      <c r="DE40" s="70">
        <f t="shared" si="37"/>
        <v>32</v>
      </c>
      <c r="DF40" s="70">
        <f t="shared" si="37"/>
        <v>6446336.5120000001</v>
      </c>
      <c r="DG40" s="71">
        <v>0</v>
      </c>
      <c r="DH40" s="71">
        <v>0</v>
      </c>
      <c r="DI40" s="72">
        <f t="shared" si="9"/>
        <v>32</v>
      </c>
      <c r="DJ40" s="72">
        <f t="shared" si="9"/>
        <v>6446336.5120000001</v>
      </c>
    </row>
    <row r="41" spans="1:114" s="128" customFormat="1" ht="15" hidden="1" x14ac:dyDescent="0.25">
      <c r="A41" s="126">
        <v>9</v>
      </c>
      <c r="B41" s="126"/>
      <c r="C41" s="38" t="s">
        <v>175</v>
      </c>
      <c r="D41" s="45" t="s">
        <v>176</v>
      </c>
      <c r="E41" s="50">
        <v>13916</v>
      </c>
      <c r="F41" s="117"/>
      <c r="G41" s="52"/>
      <c r="H41" s="41"/>
      <c r="I41" s="42"/>
      <c r="J41" s="42"/>
      <c r="K41" s="127"/>
      <c r="L41" s="127"/>
      <c r="M41" s="127"/>
      <c r="N41" s="100">
        <v>2.57</v>
      </c>
      <c r="O41" s="118">
        <f t="shared" ref="O41:AT41" si="38">SUM(O42:O43)</f>
        <v>0</v>
      </c>
      <c r="P41" s="118">
        <f t="shared" si="38"/>
        <v>0</v>
      </c>
      <c r="Q41" s="118">
        <f t="shared" si="38"/>
        <v>0</v>
      </c>
      <c r="R41" s="118">
        <f t="shared" si="38"/>
        <v>0</v>
      </c>
      <c r="S41" s="118">
        <f t="shared" si="38"/>
        <v>0</v>
      </c>
      <c r="T41" s="118">
        <f t="shared" si="38"/>
        <v>0</v>
      </c>
      <c r="U41" s="118">
        <f t="shared" si="38"/>
        <v>0</v>
      </c>
      <c r="V41" s="118">
        <f t="shared" si="38"/>
        <v>0</v>
      </c>
      <c r="W41" s="118">
        <f t="shared" si="38"/>
        <v>0</v>
      </c>
      <c r="X41" s="118">
        <f t="shared" si="38"/>
        <v>0</v>
      </c>
      <c r="Y41" s="118">
        <f t="shared" si="38"/>
        <v>0</v>
      </c>
      <c r="Z41" s="118">
        <f t="shared" si="38"/>
        <v>0</v>
      </c>
      <c r="AA41" s="118">
        <f t="shared" si="38"/>
        <v>0</v>
      </c>
      <c r="AB41" s="118">
        <f t="shared" si="38"/>
        <v>0</v>
      </c>
      <c r="AC41" s="118">
        <f t="shared" si="38"/>
        <v>0</v>
      </c>
      <c r="AD41" s="118">
        <f t="shared" si="38"/>
        <v>0</v>
      </c>
      <c r="AE41" s="118">
        <f t="shared" si="38"/>
        <v>0</v>
      </c>
      <c r="AF41" s="118">
        <f t="shared" si="38"/>
        <v>0</v>
      </c>
      <c r="AG41" s="118">
        <f t="shared" si="38"/>
        <v>0</v>
      </c>
      <c r="AH41" s="118">
        <f t="shared" si="38"/>
        <v>0</v>
      </c>
      <c r="AI41" s="118">
        <f t="shared" si="38"/>
        <v>0</v>
      </c>
      <c r="AJ41" s="118">
        <f t="shared" si="38"/>
        <v>0</v>
      </c>
      <c r="AK41" s="118">
        <f t="shared" si="38"/>
        <v>0</v>
      </c>
      <c r="AL41" s="118">
        <f t="shared" si="38"/>
        <v>0</v>
      </c>
      <c r="AM41" s="118">
        <f t="shared" si="38"/>
        <v>0</v>
      </c>
      <c r="AN41" s="118">
        <f t="shared" si="38"/>
        <v>0</v>
      </c>
      <c r="AO41" s="118">
        <f t="shared" si="38"/>
        <v>0</v>
      </c>
      <c r="AP41" s="118">
        <f t="shared" si="38"/>
        <v>0</v>
      </c>
      <c r="AQ41" s="118">
        <f t="shared" si="38"/>
        <v>0</v>
      </c>
      <c r="AR41" s="118">
        <f t="shared" si="38"/>
        <v>0</v>
      </c>
      <c r="AS41" s="118">
        <f t="shared" si="38"/>
        <v>0</v>
      </c>
      <c r="AT41" s="118">
        <f t="shared" si="38"/>
        <v>0</v>
      </c>
      <c r="AU41" s="118">
        <f t="shared" ref="AU41:DF41" si="39">SUM(AU42:AU43)</f>
        <v>0</v>
      </c>
      <c r="AV41" s="118">
        <f t="shared" si="39"/>
        <v>0</v>
      </c>
      <c r="AW41" s="118">
        <f t="shared" si="39"/>
        <v>0</v>
      </c>
      <c r="AX41" s="118">
        <f t="shared" si="39"/>
        <v>0</v>
      </c>
      <c r="AY41" s="118">
        <f t="shared" si="39"/>
        <v>0</v>
      </c>
      <c r="AZ41" s="118">
        <f t="shared" si="39"/>
        <v>0</v>
      </c>
      <c r="BA41" s="118">
        <f t="shared" si="39"/>
        <v>0</v>
      </c>
      <c r="BB41" s="118">
        <f t="shared" si="39"/>
        <v>0</v>
      </c>
      <c r="BC41" s="118">
        <f t="shared" si="39"/>
        <v>5</v>
      </c>
      <c r="BD41" s="118">
        <f t="shared" si="39"/>
        <v>134428.56</v>
      </c>
      <c r="BE41" s="118">
        <f t="shared" si="39"/>
        <v>0</v>
      </c>
      <c r="BF41" s="118">
        <f t="shared" si="39"/>
        <v>0</v>
      </c>
      <c r="BG41" s="118">
        <f t="shared" si="39"/>
        <v>0</v>
      </c>
      <c r="BH41" s="118">
        <f t="shared" si="39"/>
        <v>0</v>
      </c>
      <c r="BI41" s="118">
        <f t="shared" si="39"/>
        <v>0</v>
      </c>
      <c r="BJ41" s="118">
        <f t="shared" si="39"/>
        <v>0</v>
      </c>
      <c r="BK41" s="118">
        <f t="shared" si="39"/>
        <v>0</v>
      </c>
      <c r="BL41" s="118">
        <f t="shared" si="39"/>
        <v>0</v>
      </c>
      <c r="BM41" s="118">
        <f t="shared" si="39"/>
        <v>0</v>
      </c>
      <c r="BN41" s="118">
        <f t="shared" si="39"/>
        <v>0</v>
      </c>
      <c r="BO41" s="118">
        <f t="shared" si="39"/>
        <v>0</v>
      </c>
      <c r="BP41" s="118">
        <f t="shared" si="39"/>
        <v>0</v>
      </c>
      <c r="BQ41" s="118">
        <f t="shared" si="39"/>
        <v>0</v>
      </c>
      <c r="BR41" s="118">
        <f t="shared" si="39"/>
        <v>0</v>
      </c>
      <c r="BS41" s="118">
        <f t="shared" si="39"/>
        <v>0</v>
      </c>
      <c r="BT41" s="118">
        <f t="shared" si="39"/>
        <v>0</v>
      </c>
      <c r="BU41" s="118">
        <f t="shared" si="39"/>
        <v>0</v>
      </c>
      <c r="BV41" s="118">
        <f t="shared" si="39"/>
        <v>0</v>
      </c>
      <c r="BW41" s="118">
        <f t="shared" si="39"/>
        <v>0</v>
      </c>
      <c r="BX41" s="118">
        <f t="shared" si="39"/>
        <v>0</v>
      </c>
      <c r="BY41" s="118">
        <f t="shared" si="39"/>
        <v>0</v>
      </c>
      <c r="BZ41" s="118">
        <f t="shared" si="39"/>
        <v>0</v>
      </c>
      <c r="CA41" s="118">
        <f t="shared" si="39"/>
        <v>0</v>
      </c>
      <c r="CB41" s="118">
        <f t="shared" si="39"/>
        <v>0</v>
      </c>
      <c r="CC41" s="118">
        <f t="shared" si="39"/>
        <v>0</v>
      </c>
      <c r="CD41" s="118">
        <f t="shared" si="39"/>
        <v>0</v>
      </c>
      <c r="CE41" s="118">
        <f t="shared" si="39"/>
        <v>0</v>
      </c>
      <c r="CF41" s="118">
        <f t="shared" si="39"/>
        <v>0</v>
      </c>
      <c r="CG41" s="118">
        <f t="shared" si="39"/>
        <v>0</v>
      </c>
      <c r="CH41" s="118">
        <f t="shared" si="39"/>
        <v>0</v>
      </c>
      <c r="CI41" s="118">
        <f t="shared" si="39"/>
        <v>0</v>
      </c>
      <c r="CJ41" s="118">
        <f t="shared" si="39"/>
        <v>0</v>
      </c>
      <c r="CK41" s="118">
        <f t="shared" si="39"/>
        <v>0</v>
      </c>
      <c r="CL41" s="118">
        <f t="shared" si="39"/>
        <v>0</v>
      </c>
      <c r="CM41" s="118">
        <f t="shared" si="39"/>
        <v>0</v>
      </c>
      <c r="CN41" s="118">
        <f t="shared" si="39"/>
        <v>0</v>
      </c>
      <c r="CO41" s="118">
        <f t="shared" si="39"/>
        <v>0</v>
      </c>
      <c r="CP41" s="118">
        <f t="shared" si="39"/>
        <v>0</v>
      </c>
      <c r="CQ41" s="118">
        <f t="shared" si="39"/>
        <v>0</v>
      </c>
      <c r="CR41" s="118">
        <f t="shared" si="39"/>
        <v>0</v>
      </c>
      <c r="CS41" s="118">
        <f t="shared" si="39"/>
        <v>0</v>
      </c>
      <c r="CT41" s="118">
        <f t="shared" si="39"/>
        <v>0</v>
      </c>
      <c r="CU41" s="118">
        <f t="shared" si="39"/>
        <v>0</v>
      </c>
      <c r="CV41" s="118">
        <f t="shared" si="39"/>
        <v>0</v>
      </c>
      <c r="CW41" s="118">
        <f t="shared" si="39"/>
        <v>0</v>
      </c>
      <c r="CX41" s="118">
        <f t="shared" si="39"/>
        <v>0</v>
      </c>
      <c r="CY41" s="118">
        <f t="shared" si="39"/>
        <v>0</v>
      </c>
      <c r="CZ41" s="118">
        <f t="shared" si="39"/>
        <v>0</v>
      </c>
      <c r="DA41" s="118">
        <f t="shared" si="39"/>
        <v>0</v>
      </c>
      <c r="DB41" s="118">
        <f t="shared" si="39"/>
        <v>0</v>
      </c>
      <c r="DC41" s="118">
        <f t="shared" si="39"/>
        <v>0</v>
      </c>
      <c r="DD41" s="118">
        <f t="shared" si="39"/>
        <v>0</v>
      </c>
      <c r="DE41" s="118">
        <f t="shared" si="39"/>
        <v>5</v>
      </c>
      <c r="DF41" s="118">
        <f t="shared" si="39"/>
        <v>134428.56</v>
      </c>
      <c r="DG41" s="46">
        <v>25</v>
      </c>
      <c r="DH41" s="46">
        <v>672142.79999999993</v>
      </c>
      <c r="DI41" s="47">
        <f t="shared" si="9"/>
        <v>30</v>
      </c>
      <c r="DJ41" s="47">
        <f t="shared" si="9"/>
        <v>806571.35999999987</v>
      </c>
    </row>
    <row r="42" spans="1:114" s="1" customFormat="1" hidden="1" x14ac:dyDescent="0.25">
      <c r="A42" s="23"/>
      <c r="B42" s="23">
        <v>24</v>
      </c>
      <c r="C42" s="48" t="s">
        <v>177</v>
      </c>
      <c r="D42" s="103" t="s">
        <v>178</v>
      </c>
      <c r="E42" s="50">
        <v>13916</v>
      </c>
      <c r="F42" s="51">
        <v>1.38</v>
      </c>
      <c r="G42" s="52"/>
      <c r="H42" s="113">
        <v>1</v>
      </c>
      <c r="I42" s="136"/>
      <c r="J42" s="136"/>
      <c r="K42" s="55">
        <v>1.4</v>
      </c>
      <c r="L42" s="55">
        <v>1.68</v>
      </c>
      <c r="M42" s="55">
        <v>2.23</v>
      </c>
      <c r="N42" s="56">
        <v>2.57</v>
      </c>
      <c r="O42" s="75"/>
      <c r="P42" s="58">
        <f>SUM(O42*$E42*$F42*$H42*$K42*$P$9)</f>
        <v>0</v>
      </c>
      <c r="Q42" s="59"/>
      <c r="R42" s="58">
        <f>SUM(Q42*$E42*$F42*$H42*$K42*$R$9)</f>
        <v>0</v>
      </c>
      <c r="S42" s="59"/>
      <c r="T42" s="60">
        <f>SUM(S42*$E42*$F42*$H42*$K42*$T$9)</f>
        <v>0</v>
      </c>
      <c r="U42" s="59"/>
      <c r="V42" s="58">
        <f>SUM(U42*$E42*$F42*$H42*$K42*$V$9)</f>
        <v>0</v>
      </c>
      <c r="W42" s="59"/>
      <c r="X42" s="58">
        <f>SUM(W42*$E42*$F42*$H42*$K42*$X$9)</f>
        <v>0</v>
      </c>
      <c r="Y42" s="59"/>
      <c r="Z42" s="60">
        <f>SUM(Y42*$E42*$F42*$H42*$K42*$Z$9)</f>
        <v>0</v>
      </c>
      <c r="AA42" s="63"/>
      <c r="AB42" s="58"/>
      <c r="AC42" s="59"/>
      <c r="AD42" s="58"/>
      <c r="AE42" s="59"/>
      <c r="AF42" s="58"/>
      <c r="AG42" s="59">
        <v>0</v>
      </c>
      <c r="AH42" s="58">
        <v>0</v>
      </c>
      <c r="AI42" s="59">
        <v>0</v>
      </c>
      <c r="AJ42" s="58">
        <v>0</v>
      </c>
      <c r="AK42" s="59"/>
      <c r="AL42" s="58">
        <f>AK42*$E42*$F42*$H42*$L42*$AL$9</f>
        <v>0</v>
      </c>
      <c r="AM42" s="63"/>
      <c r="AN42" s="58">
        <f>SUM(AM42*$E42*$F42*$H42*$K42*$AN$9)</f>
        <v>0</v>
      </c>
      <c r="AO42" s="59"/>
      <c r="AP42" s="60">
        <f>SUM(AO42*$E42*$F42*$H42*$K42*$AP$9)</f>
        <v>0</v>
      </c>
      <c r="AQ42" s="59"/>
      <c r="AR42" s="58">
        <f>SUM(AQ42*$E42*$F42*$H42*$K42*$AR$9)</f>
        <v>0</v>
      </c>
      <c r="AS42" s="59"/>
      <c r="AT42" s="58">
        <f>SUM(AS42*$E42*$F42*$H42*$K42*$AT$9)</f>
        <v>0</v>
      </c>
      <c r="AU42" s="59"/>
      <c r="AV42" s="58">
        <f>SUM(AU42*$E42*$F42*$H42*$K42*$AV$9)</f>
        <v>0</v>
      </c>
      <c r="AW42" s="59"/>
      <c r="AX42" s="58">
        <f>SUM(AW42*$E42*$F42*$H42*$K42*$AX$9)</f>
        <v>0</v>
      </c>
      <c r="AY42" s="59"/>
      <c r="AZ42" s="58">
        <f>SUM(AY42*$E42*$F42*$H42*$K42*$AZ$9)</f>
        <v>0</v>
      </c>
      <c r="BA42" s="59"/>
      <c r="BB42" s="58">
        <f>SUM(BA42*$E42*$F42*$H42*$K42*$BB$9)</f>
        <v>0</v>
      </c>
      <c r="BC42" s="59">
        <v>5</v>
      </c>
      <c r="BD42" s="58">
        <f>SUM(BC42*$E42*$F42*$H42*$K42*$BD$9)</f>
        <v>134428.56</v>
      </c>
      <c r="BE42" s="59"/>
      <c r="BF42" s="58">
        <f>SUM(BE42*$E42*$F42*$H42*$K42*$BF$9)</f>
        <v>0</v>
      </c>
      <c r="BG42" s="59"/>
      <c r="BH42" s="58">
        <f>SUM(BG42*$E42*$F42*$H42*$K42*$BH$9)</f>
        <v>0</v>
      </c>
      <c r="BI42" s="59"/>
      <c r="BJ42" s="58">
        <f>SUM(BI42*$E42*$F42*$H42*$K42*$BJ$9)</f>
        <v>0</v>
      </c>
      <c r="BK42" s="59"/>
      <c r="BL42" s="58">
        <f>SUM(BK42*$E42*$F42*$H42*$K42*$BL$9)</f>
        <v>0</v>
      </c>
      <c r="BM42" s="59"/>
      <c r="BN42" s="58">
        <f>BM42*$E42*$F42*$H42*$L42*$BN$9</f>
        <v>0</v>
      </c>
      <c r="BO42" s="64"/>
      <c r="BP42" s="58">
        <f>BO42*$E42*$F42*$H42*$L42*$BP$9</f>
        <v>0</v>
      </c>
      <c r="BQ42" s="64"/>
      <c r="BR42" s="60">
        <f>BQ42*$E42*$F42*$H42*$L42*$BR$9</f>
        <v>0</v>
      </c>
      <c r="BS42" s="59"/>
      <c r="BT42" s="58">
        <f>BS42*$E42*$F42*$H42*$L42*$BT$9</f>
        <v>0</v>
      </c>
      <c r="BU42" s="59"/>
      <c r="BV42" s="58">
        <f>BU42*$E42*$F42*$H42*$L42*$BV$9</f>
        <v>0</v>
      </c>
      <c r="BW42" s="65"/>
      <c r="BX42" s="58">
        <f>BW42*$E42*$F42*$H42*$L42*$BX$9</f>
        <v>0</v>
      </c>
      <c r="BY42" s="59"/>
      <c r="BZ42" s="58">
        <f>BY42*$E42*$F42*$H42*$L42*$BZ$9</f>
        <v>0</v>
      </c>
      <c r="CA42" s="66"/>
      <c r="CB42" s="67">
        <f>CA42*$E42*$F42*$H42*$L42*$CB$9</f>
        <v>0</v>
      </c>
      <c r="CC42" s="59"/>
      <c r="CD42" s="58">
        <f>CC42*$E42*$F42*$H42*$L42*$CD$9</f>
        <v>0</v>
      </c>
      <c r="CE42" s="59"/>
      <c r="CF42" s="58">
        <f>CE42*$E42*$F42*$H42*$L42*$CF$9</f>
        <v>0</v>
      </c>
      <c r="CG42" s="62"/>
      <c r="CH42" s="58">
        <f>CG42*$E42*$F42*$H42*$L42*$CH$9</f>
        <v>0</v>
      </c>
      <c r="CI42" s="59"/>
      <c r="CJ42" s="58">
        <f>CI42*$E42*$F42*$H42*$L42*$CJ$9</f>
        <v>0</v>
      </c>
      <c r="CK42" s="68"/>
      <c r="CL42" s="58">
        <f>CK42*$E42*$F42*$H42*$L42*$CL$9</f>
        <v>0</v>
      </c>
      <c r="CM42" s="59"/>
      <c r="CN42" s="58">
        <f>CM42*$E42*$F42*$H42*$L42*$CN$9</f>
        <v>0</v>
      </c>
      <c r="CO42" s="59"/>
      <c r="CP42" s="58">
        <f>CO42*$E42*$F42*$H42*$L42*$CP$9</f>
        <v>0</v>
      </c>
      <c r="CQ42" s="59"/>
      <c r="CR42" s="58">
        <f>CQ42*$E42*$F42*$H42*$M42*$CR$9</f>
        <v>0</v>
      </c>
      <c r="CS42" s="59"/>
      <c r="CT42" s="58">
        <f>CS42*$E42*$F42*$H42*$N42*$CT$9</f>
        <v>0</v>
      </c>
      <c r="CU42" s="62"/>
      <c r="CV42" s="58">
        <f>CU42*E42*F42*H42</f>
        <v>0</v>
      </c>
      <c r="CW42" s="60"/>
      <c r="CX42" s="58"/>
      <c r="CY42" s="58"/>
      <c r="CZ42" s="58">
        <f>SUM(CY42*$E42*$F42*$H42*$K42*$R$9)</f>
        <v>0</v>
      </c>
      <c r="DA42" s="58"/>
      <c r="DB42" s="58"/>
      <c r="DC42" s="58"/>
      <c r="DD42" s="58"/>
      <c r="DE42" s="70">
        <f>SUM(Q42+O42+AA42+S42+U42+AC42+Y42+W42+AE42+AI42+AG42+AK42+AM42+AQ42+BM42+BS42+AO42+BA42+BC42+CE42+CG42+CC42+CI42+CK42+BW42+BY42+AS42+AU42+AW42+AY42+BO42+BQ42+BU42+BE42+BG42+BI42+BK42+CA42+CM42+CO42+CQ42+CS42+CU42+CW42+DA42+DC42)</f>
        <v>5</v>
      </c>
      <c r="DF42" s="70">
        <f>SUM(R42+P42+AB42+T42+V42+AD42+Z42+X42+AF42+AJ42+AH42+AL42+AN42+AR42+BN42+BT42+AP42+BB42+BD42+CF42+CH42+CD42+CJ42+CL42+BX42+BZ42+AT42+AV42+AX42+AZ42+BP42+BR42+BV42+BF42+BH42+BJ42+BL42+CB42+CN42+CP42+CR42+CT42+CV42+CX42+DB42+DD42)</f>
        <v>134428.56</v>
      </c>
      <c r="DG42" s="71">
        <v>25</v>
      </c>
      <c r="DH42" s="71">
        <v>672142.79999999993</v>
      </c>
      <c r="DI42" s="72">
        <f t="shared" si="9"/>
        <v>30</v>
      </c>
      <c r="DJ42" s="72">
        <f t="shared" si="9"/>
        <v>806571.35999999987</v>
      </c>
    </row>
    <row r="43" spans="1:114" s="1" customFormat="1" ht="30" hidden="1" x14ac:dyDescent="0.25">
      <c r="A43" s="23"/>
      <c r="B43" s="23">
        <v>25</v>
      </c>
      <c r="C43" s="48" t="s">
        <v>179</v>
      </c>
      <c r="D43" s="103" t="s">
        <v>180</v>
      </c>
      <c r="E43" s="50">
        <v>13916</v>
      </c>
      <c r="F43" s="53">
        <v>2.09</v>
      </c>
      <c r="G43" s="52"/>
      <c r="H43" s="113">
        <v>1</v>
      </c>
      <c r="I43" s="136"/>
      <c r="J43" s="136"/>
      <c r="K43" s="55">
        <v>1.4</v>
      </c>
      <c r="L43" s="55">
        <v>1.68</v>
      </c>
      <c r="M43" s="55">
        <v>2.23</v>
      </c>
      <c r="N43" s="56">
        <v>2.57</v>
      </c>
      <c r="O43" s="75"/>
      <c r="P43" s="58">
        <f>SUM(O43*$E43*$F43*$H43*$K43*$P$9)</f>
        <v>0</v>
      </c>
      <c r="Q43" s="75"/>
      <c r="R43" s="58">
        <f>SUM(Q43*$E43*$F43*$H43*$K43*$R$9)</f>
        <v>0</v>
      </c>
      <c r="S43" s="75"/>
      <c r="T43" s="60">
        <f>SUM(S43*$E43*$F43*$H43*$K43*$T$9)</f>
        <v>0</v>
      </c>
      <c r="U43" s="75"/>
      <c r="V43" s="58">
        <f>SUM(U43*$E43*$F43*$H43*$K43*$V$9)</f>
        <v>0</v>
      </c>
      <c r="W43" s="75"/>
      <c r="X43" s="58">
        <f>SUM(W43*$E43*$F43*$H43*$K43*$X$9)</f>
        <v>0</v>
      </c>
      <c r="Y43" s="59"/>
      <c r="Z43" s="60">
        <f>SUM(Y43*$E43*$F43*$H43*$K43*$Z$9)</f>
        <v>0</v>
      </c>
      <c r="AA43" s="63"/>
      <c r="AB43" s="58"/>
      <c r="AC43" s="75"/>
      <c r="AD43" s="58"/>
      <c r="AE43" s="75"/>
      <c r="AF43" s="58"/>
      <c r="AG43" s="75"/>
      <c r="AH43" s="58"/>
      <c r="AI43" s="75"/>
      <c r="AJ43" s="58"/>
      <c r="AK43" s="75"/>
      <c r="AL43" s="58">
        <f>AK43*$E43*$F43*$H43*$L43*$AL$9</f>
        <v>0</v>
      </c>
      <c r="AM43" s="63"/>
      <c r="AN43" s="58">
        <f>SUM(AM43*$E43*$F43*$H43*$K43*$AN$9)</f>
        <v>0</v>
      </c>
      <c r="AO43" s="75"/>
      <c r="AP43" s="60">
        <f>SUM(AO43*$E43*$F43*$H43*$K43*$AP$9)</f>
        <v>0</v>
      </c>
      <c r="AQ43" s="75"/>
      <c r="AR43" s="58">
        <f>SUM(AQ43*$E43*$F43*$H43*$K43*$AR$9)</f>
        <v>0</v>
      </c>
      <c r="AS43" s="75"/>
      <c r="AT43" s="58">
        <f>SUM(AS43*$E43*$F43*$H43*$K43*$AT$9)</f>
        <v>0</v>
      </c>
      <c r="AU43" s="75"/>
      <c r="AV43" s="58">
        <f>SUM(AU43*$E43*$F43*$H43*$K43*$AV$9)</f>
        <v>0</v>
      </c>
      <c r="AW43" s="75"/>
      <c r="AX43" s="58">
        <f>SUM(AW43*$E43*$F43*$H43*$K43*$AX$9)</f>
        <v>0</v>
      </c>
      <c r="AY43" s="75"/>
      <c r="AZ43" s="58">
        <f>SUM(AY43*$E43*$F43*$H43*$K43*$AZ$9)</f>
        <v>0</v>
      </c>
      <c r="BA43" s="75"/>
      <c r="BB43" s="58">
        <f>SUM(BA43*$E43*$F43*$H43*$K43*$BB$9)</f>
        <v>0</v>
      </c>
      <c r="BC43" s="75"/>
      <c r="BD43" s="58">
        <f>SUM(BC43*$E43*$F43*$H43*$K43*$BD$9)</f>
        <v>0</v>
      </c>
      <c r="BE43" s="75"/>
      <c r="BF43" s="58">
        <f>SUM(BE43*$E43*$F43*$H43*$K43*$BF$9)</f>
        <v>0</v>
      </c>
      <c r="BG43" s="75"/>
      <c r="BH43" s="58">
        <f>SUM(BG43*$E43*$F43*$H43*$K43*$BH$9)</f>
        <v>0</v>
      </c>
      <c r="BI43" s="75"/>
      <c r="BJ43" s="58">
        <f>SUM(BI43*$E43*$F43*$H43*$K43*$BJ$9)</f>
        <v>0</v>
      </c>
      <c r="BK43" s="75"/>
      <c r="BL43" s="58">
        <f>SUM(BK43*$E43*$F43*$H43*$K43*$BL$9)</f>
        <v>0</v>
      </c>
      <c r="BM43" s="75"/>
      <c r="BN43" s="58">
        <f>BM43*$E43*$F43*$H43*$L43*$BN$9</f>
        <v>0</v>
      </c>
      <c r="BO43" s="77"/>
      <c r="BP43" s="58">
        <f>BO43*$E43*$F43*$H43*$L43*$BP$9</f>
        <v>0</v>
      </c>
      <c r="BQ43" s="77"/>
      <c r="BR43" s="60">
        <f>BQ43*$E43*$F43*$H43*$L43*$BR$9</f>
        <v>0</v>
      </c>
      <c r="BS43" s="75"/>
      <c r="BT43" s="58">
        <f>BS43*$E43*$F43*$H43*$L43*$BT$9</f>
        <v>0</v>
      </c>
      <c r="BU43" s="75"/>
      <c r="BV43" s="58">
        <f>BU43*$E43*$F43*$H43*$L43*$BV$9</f>
        <v>0</v>
      </c>
      <c r="BW43" s="106"/>
      <c r="BX43" s="58">
        <f>BW43*$E43*$F43*$H43*$L43*$BX$9</f>
        <v>0</v>
      </c>
      <c r="BY43" s="75"/>
      <c r="BZ43" s="58">
        <f>BY43*$E43*$F43*$H43*$L43*$BZ$9</f>
        <v>0</v>
      </c>
      <c r="CA43" s="76"/>
      <c r="CB43" s="67">
        <f>CA43*$E43*$F43*$H43*$L43*$CB$9</f>
        <v>0</v>
      </c>
      <c r="CC43" s="75"/>
      <c r="CD43" s="58">
        <f>CC43*$E43*$F43*$H43*$L43*$CD$9</f>
        <v>0</v>
      </c>
      <c r="CE43" s="75"/>
      <c r="CF43" s="58">
        <f>CE43*$E43*$F43*$H43*$L43*$CF$9</f>
        <v>0</v>
      </c>
      <c r="CG43" s="57"/>
      <c r="CH43" s="58">
        <f>CG43*$E43*$F43*$H43*$L43*$CH$9</f>
        <v>0</v>
      </c>
      <c r="CI43" s="75"/>
      <c r="CJ43" s="58">
        <f>CI43*$E43*$F43*$H43*$L43*$CJ$9</f>
        <v>0</v>
      </c>
      <c r="CK43" s="75"/>
      <c r="CL43" s="58">
        <f>CK43*$E43*$F43*$H43*$L43*$CL$9</f>
        <v>0</v>
      </c>
      <c r="CM43" s="75"/>
      <c r="CN43" s="58">
        <f>CM43*$E43*$F43*$H43*$L43*$CN$9</f>
        <v>0</v>
      </c>
      <c r="CO43" s="75"/>
      <c r="CP43" s="58">
        <f>CO43*$E43*$F43*$H43*$L43*$CP$9</f>
        <v>0</v>
      </c>
      <c r="CQ43" s="75"/>
      <c r="CR43" s="58">
        <f>CQ43*$E43*$F43*$H43*$M43*$CR$9</f>
        <v>0</v>
      </c>
      <c r="CS43" s="75"/>
      <c r="CT43" s="58">
        <f>CS43*$E43*$F43*$H43*$N43*$CT$9</f>
        <v>0</v>
      </c>
      <c r="CU43" s="62"/>
      <c r="CV43" s="58">
        <f>CU43*E43*F43*H43</f>
        <v>0</v>
      </c>
      <c r="CW43" s="60"/>
      <c r="CX43" s="58"/>
      <c r="CY43" s="58"/>
      <c r="CZ43" s="58">
        <f>SUM(CY43*$E43*$F43*$H43*$K43*$R$9)</f>
        <v>0</v>
      </c>
      <c r="DA43" s="58"/>
      <c r="DB43" s="58"/>
      <c r="DC43" s="58"/>
      <c r="DD43" s="58"/>
      <c r="DE43" s="70">
        <f>SUM(Q43+O43+AA43+S43+U43+AC43+Y43+W43+AE43+AI43+AG43+AK43+AM43+AQ43+BM43+BS43+AO43+BA43+BC43+CE43+CG43+CC43+CI43+CK43+BW43+BY43+AS43+AU43+AW43+AY43+BO43+BQ43+BU43+BE43+BG43+BI43+BK43+CA43+CM43+CO43+CQ43+CS43+CU43+CW43+DA43+DC43)</f>
        <v>0</v>
      </c>
      <c r="DF43" s="70">
        <f>SUM(R43+P43+AB43+T43+V43+AD43+Z43+X43+AF43+AJ43+AH43+AL43+AN43+AR43+BN43+BT43+AP43+BB43+BD43+CF43+CH43+CD43+CJ43+CL43+BX43+BZ43+AT43+AV43+AX43+AZ43+BP43+BR43+BV43+BF43+BH43+BJ43+BL43+CB43+CN43+CP43+CR43+CT43+CV43+CX43+DB43+DD43)</f>
        <v>0</v>
      </c>
      <c r="DG43" s="71">
        <v>0</v>
      </c>
      <c r="DH43" s="71">
        <v>0</v>
      </c>
      <c r="DI43" s="72">
        <f t="shared" si="9"/>
        <v>0</v>
      </c>
      <c r="DJ43" s="72">
        <f t="shared" si="9"/>
        <v>0</v>
      </c>
    </row>
    <row r="44" spans="1:114" s="128" customFormat="1" ht="15" hidden="1" x14ac:dyDescent="0.25">
      <c r="A44" s="126">
        <v>10</v>
      </c>
      <c r="B44" s="126"/>
      <c r="C44" s="38" t="s">
        <v>181</v>
      </c>
      <c r="D44" s="45" t="s">
        <v>182</v>
      </c>
      <c r="E44" s="50">
        <v>13916</v>
      </c>
      <c r="F44" s="117"/>
      <c r="G44" s="52"/>
      <c r="H44" s="41"/>
      <c r="I44" s="42"/>
      <c r="J44" s="42"/>
      <c r="K44" s="127"/>
      <c r="L44" s="127"/>
      <c r="M44" s="127"/>
      <c r="N44" s="137">
        <v>2.57</v>
      </c>
      <c r="O44" s="118">
        <f>O45</f>
        <v>0</v>
      </c>
      <c r="P44" s="118">
        <f t="shared" ref="P44:CA44" si="40">P45</f>
        <v>0</v>
      </c>
      <c r="Q44" s="118">
        <f t="shared" si="40"/>
        <v>0</v>
      </c>
      <c r="R44" s="118">
        <f t="shared" si="40"/>
        <v>0</v>
      </c>
      <c r="S44" s="118">
        <f t="shared" si="40"/>
        <v>0</v>
      </c>
      <c r="T44" s="118">
        <f t="shared" si="40"/>
        <v>0</v>
      </c>
      <c r="U44" s="118">
        <f t="shared" si="40"/>
        <v>0</v>
      </c>
      <c r="V44" s="118">
        <f t="shared" si="40"/>
        <v>0</v>
      </c>
      <c r="W44" s="118">
        <f t="shared" si="40"/>
        <v>0</v>
      </c>
      <c r="X44" s="118">
        <f t="shared" si="40"/>
        <v>0</v>
      </c>
      <c r="Y44" s="118">
        <f t="shared" si="40"/>
        <v>0</v>
      </c>
      <c r="Z44" s="118">
        <f t="shared" si="40"/>
        <v>0</v>
      </c>
      <c r="AA44" s="118">
        <f t="shared" si="40"/>
        <v>0</v>
      </c>
      <c r="AB44" s="118">
        <f t="shared" si="40"/>
        <v>0</v>
      </c>
      <c r="AC44" s="118">
        <f t="shared" si="40"/>
        <v>0</v>
      </c>
      <c r="AD44" s="118">
        <f t="shared" si="40"/>
        <v>0</v>
      </c>
      <c r="AE44" s="118">
        <f t="shared" si="40"/>
        <v>0</v>
      </c>
      <c r="AF44" s="118">
        <f t="shared" si="40"/>
        <v>0</v>
      </c>
      <c r="AG44" s="118">
        <f t="shared" si="40"/>
        <v>0</v>
      </c>
      <c r="AH44" s="118">
        <f t="shared" si="40"/>
        <v>0</v>
      </c>
      <c r="AI44" s="118">
        <f t="shared" si="40"/>
        <v>0</v>
      </c>
      <c r="AJ44" s="118">
        <f t="shared" si="40"/>
        <v>0</v>
      </c>
      <c r="AK44" s="118">
        <f t="shared" si="40"/>
        <v>0</v>
      </c>
      <c r="AL44" s="118">
        <f t="shared" si="40"/>
        <v>0</v>
      </c>
      <c r="AM44" s="118">
        <f t="shared" si="40"/>
        <v>0</v>
      </c>
      <c r="AN44" s="118">
        <f t="shared" si="40"/>
        <v>0</v>
      </c>
      <c r="AO44" s="118">
        <f t="shared" si="40"/>
        <v>0</v>
      </c>
      <c r="AP44" s="118">
        <f t="shared" si="40"/>
        <v>0</v>
      </c>
      <c r="AQ44" s="118">
        <f t="shared" si="40"/>
        <v>0</v>
      </c>
      <c r="AR44" s="118">
        <f t="shared" si="40"/>
        <v>0</v>
      </c>
      <c r="AS44" s="118">
        <f t="shared" si="40"/>
        <v>0</v>
      </c>
      <c r="AT44" s="118">
        <f t="shared" si="40"/>
        <v>0</v>
      </c>
      <c r="AU44" s="118">
        <f t="shared" si="40"/>
        <v>0</v>
      </c>
      <c r="AV44" s="118">
        <f t="shared" si="40"/>
        <v>0</v>
      </c>
      <c r="AW44" s="118">
        <f t="shared" si="40"/>
        <v>0</v>
      </c>
      <c r="AX44" s="118">
        <f t="shared" si="40"/>
        <v>0</v>
      </c>
      <c r="AY44" s="118">
        <f t="shared" si="40"/>
        <v>0</v>
      </c>
      <c r="AZ44" s="118">
        <f t="shared" si="40"/>
        <v>0</v>
      </c>
      <c r="BA44" s="118">
        <f t="shared" si="40"/>
        <v>0</v>
      </c>
      <c r="BB44" s="118">
        <f t="shared" si="40"/>
        <v>0</v>
      </c>
      <c r="BC44" s="118">
        <f t="shared" si="40"/>
        <v>1</v>
      </c>
      <c r="BD44" s="118">
        <f t="shared" si="40"/>
        <v>31171.84</v>
      </c>
      <c r="BE44" s="118">
        <f t="shared" si="40"/>
        <v>0</v>
      </c>
      <c r="BF44" s="118">
        <f t="shared" si="40"/>
        <v>0</v>
      </c>
      <c r="BG44" s="118">
        <f t="shared" si="40"/>
        <v>0</v>
      </c>
      <c r="BH44" s="118">
        <f t="shared" si="40"/>
        <v>0</v>
      </c>
      <c r="BI44" s="118">
        <f t="shared" si="40"/>
        <v>0</v>
      </c>
      <c r="BJ44" s="118">
        <f t="shared" si="40"/>
        <v>0</v>
      </c>
      <c r="BK44" s="118">
        <f t="shared" si="40"/>
        <v>0</v>
      </c>
      <c r="BL44" s="118">
        <f t="shared" si="40"/>
        <v>0</v>
      </c>
      <c r="BM44" s="118">
        <f t="shared" si="40"/>
        <v>0</v>
      </c>
      <c r="BN44" s="118">
        <f t="shared" si="40"/>
        <v>0</v>
      </c>
      <c r="BO44" s="118">
        <f t="shared" si="40"/>
        <v>0</v>
      </c>
      <c r="BP44" s="118">
        <f t="shared" si="40"/>
        <v>0</v>
      </c>
      <c r="BQ44" s="118">
        <f t="shared" si="40"/>
        <v>0</v>
      </c>
      <c r="BR44" s="118">
        <f t="shared" si="40"/>
        <v>0</v>
      </c>
      <c r="BS44" s="118">
        <f t="shared" si="40"/>
        <v>0</v>
      </c>
      <c r="BT44" s="118">
        <f t="shared" si="40"/>
        <v>0</v>
      </c>
      <c r="BU44" s="118">
        <f t="shared" si="40"/>
        <v>0</v>
      </c>
      <c r="BV44" s="118">
        <f t="shared" si="40"/>
        <v>0</v>
      </c>
      <c r="BW44" s="118">
        <f t="shared" si="40"/>
        <v>0</v>
      </c>
      <c r="BX44" s="118">
        <f t="shared" si="40"/>
        <v>0</v>
      </c>
      <c r="BY44" s="118">
        <f t="shared" si="40"/>
        <v>0</v>
      </c>
      <c r="BZ44" s="118">
        <f t="shared" si="40"/>
        <v>0</v>
      </c>
      <c r="CA44" s="118">
        <f t="shared" si="40"/>
        <v>0</v>
      </c>
      <c r="CB44" s="118">
        <f t="shared" ref="CB44:DF44" si="41">CB45</f>
        <v>0</v>
      </c>
      <c r="CC44" s="118">
        <f t="shared" si="41"/>
        <v>0</v>
      </c>
      <c r="CD44" s="118">
        <f t="shared" si="41"/>
        <v>0</v>
      </c>
      <c r="CE44" s="118">
        <f t="shared" si="41"/>
        <v>0</v>
      </c>
      <c r="CF44" s="118">
        <f t="shared" si="41"/>
        <v>0</v>
      </c>
      <c r="CG44" s="118">
        <f t="shared" si="41"/>
        <v>0</v>
      </c>
      <c r="CH44" s="118">
        <f t="shared" si="41"/>
        <v>0</v>
      </c>
      <c r="CI44" s="118">
        <f t="shared" si="41"/>
        <v>0</v>
      </c>
      <c r="CJ44" s="118">
        <f t="shared" si="41"/>
        <v>0</v>
      </c>
      <c r="CK44" s="118">
        <f t="shared" si="41"/>
        <v>0</v>
      </c>
      <c r="CL44" s="118">
        <f t="shared" si="41"/>
        <v>0</v>
      </c>
      <c r="CM44" s="118">
        <f t="shared" si="41"/>
        <v>0</v>
      </c>
      <c r="CN44" s="118">
        <f t="shared" si="41"/>
        <v>0</v>
      </c>
      <c r="CO44" s="118">
        <f t="shared" si="41"/>
        <v>0</v>
      </c>
      <c r="CP44" s="118">
        <f t="shared" si="41"/>
        <v>0</v>
      </c>
      <c r="CQ44" s="118">
        <f t="shared" si="41"/>
        <v>0</v>
      </c>
      <c r="CR44" s="118">
        <f t="shared" si="41"/>
        <v>0</v>
      </c>
      <c r="CS44" s="118">
        <f t="shared" si="41"/>
        <v>0</v>
      </c>
      <c r="CT44" s="118">
        <f t="shared" si="41"/>
        <v>0</v>
      </c>
      <c r="CU44" s="118">
        <f t="shared" si="41"/>
        <v>0</v>
      </c>
      <c r="CV44" s="118">
        <f t="shared" si="41"/>
        <v>0</v>
      </c>
      <c r="CW44" s="118">
        <f t="shared" si="41"/>
        <v>0</v>
      </c>
      <c r="CX44" s="118">
        <f t="shared" si="41"/>
        <v>0</v>
      </c>
      <c r="CY44" s="118">
        <f t="shared" si="41"/>
        <v>0</v>
      </c>
      <c r="CZ44" s="118">
        <f t="shared" si="41"/>
        <v>0</v>
      </c>
      <c r="DA44" s="118">
        <f t="shared" si="41"/>
        <v>0</v>
      </c>
      <c r="DB44" s="118">
        <f t="shared" si="41"/>
        <v>0</v>
      </c>
      <c r="DC44" s="118">
        <f t="shared" si="41"/>
        <v>0</v>
      </c>
      <c r="DD44" s="118">
        <f t="shared" si="41"/>
        <v>0</v>
      </c>
      <c r="DE44" s="118">
        <f t="shared" si="41"/>
        <v>1</v>
      </c>
      <c r="DF44" s="118">
        <f t="shared" si="41"/>
        <v>31171.84</v>
      </c>
      <c r="DG44" s="46">
        <v>30</v>
      </c>
      <c r="DH44" s="46">
        <v>935155.19999999995</v>
      </c>
      <c r="DI44" s="47">
        <f t="shared" si="9"/>
        <v>31</v>
      </c>
      <c r="DJ44" s="47">
        <f t="shared" si="9"/>
        <v>966327.03999999992</v>
      </c>
    </row>
    <row r="45" spans="1:114" s="1" customFormat="1" hidden="1" x14ac:dyDescent="0.25">
      <c r="A45" s="23"/>
      <c r="B45" s="23">
        <v>26</v>
      </c>
      <c r="C45" s="48" t="s">
        <v>183</v>
      </c>
      <c r="D45" s="103" t="s">
        <v>184</v>
      </c>
      <c r="E45" s="50">
        <v>13916</v>
      </c>
      <c r="F45" s="51">
        <v>1.6</v>
      </c>
      <c r="G45" s="52"/>
      <c r="H45" s="113">
        <v>1</v>
      </c>
      <c r="I45" s="136"/>
      <c r="J45" s="136"/>
      <c r="K45" s="55">
        <v>1.4</v>
      </c>
      <c r="L45" s="55">
        <v>1.68</v>
      </c>
      <c r="M45" s="55">
        <v>2.23</v>
      </c>
      <c r="N45" s="56">
        <v>2.57</v>
      </c>
      <c r="O45" s="75"/>
      <c r="P45" s="58">
        <f>SUM(O45*$E45*$F45*$H45*$K45*$P$9)</f>
        <v>0</v>
      </c>
      <c r="Q45" s="59"/>
      <c r="R45" s="58">
        <f>SUM(Q45*$E45*$F45*$H45*$K45*$R$9)</f>
        <v>0</v>
      </c>
      <c r="S45" s="59"/>
      <c r="T45" s="60">
        <f>SUM(S45*$E45*$F45*$H45*$K45*$T$9)</f>
        <v>0</v>
      </c>
      <c r="U45" s="59"/>
      <c r="V45" s="58">
        <f>SUM(U45*$E45*$F45*$H45*$K45*$V$9)</f>
        <v>0</v>
      </c>
      <c r="W45" s="59"/>
      <c r="X45" s="58">
        <f>SUM(W45*$E45*$F45*$H45*$K45*$X$9)</f>
        <v>0</v>
      </c>
      <c r="Y45" s="59"/>
      <c r="Z45" s="60">
        <f>SUM(Y45*$E45*$F45*$H45*$K45*$Z$9)</f>
        <v>0</v>
      </c>
      <c r="AA45" s="63"/>
      <c r="AB45" s="58"/>
      <c r="AC45" s="59"/>
      <c r="AD45" s="58"/>
      <c r="AE45" s="59"/>
      <c r="AF45" s="58"/>
      <c r="AG45" s="59"/>
      <c r="AH45" s="58"/>
      <c r="AI45" s="59"/>
      <c r="AJ45" s="58"/>
      <c r="AK45" s="59"/>
      <c r="AL45" s="58">
        <f>AK45*$E45*$F45*$H45*$L45*$AL$9</f>
        <v>0</v>
      </c>
      <c r="AM45" s="63"/>
      <c r="AN45" s="58">
        <f>SUM(AM45*$E45*$F45*$H45*$K45*$AN$9)</f>
        <v>0</v>
      </c>
      <c r="AO45" s="59"/>
      <c r="AP45" s="60">
        <f>SUM(AO45*$E45*$F45*$H45*$K45*$AP$9)</f>
        <v>0</v>
      </c>
      <c r="AQ45" s="59"/>
      <c r="AR45" s="58">
        <f>SUM(AQ45*$E45*$F45*$H45*$K45*$AR$9)</f>
        <v>0</v>
      </c>
      <c r="AS45" s="59"/>
      <c r="AT45" s="58">
        <f>SUM(AS45*$E45*$F45*$H45*$K45*$AT$9)</f>
        <v>0</v>
      </c>
      <c r="AU45" s="59"/>
      <c r="AV45" s="58">
        <f>SUM(AU45*$E45*$F45*$H45*$K45*$AV$9)</f>
        <v>0</v>
      </c>
      <c r="AW45" s="59"/>
      <c r="AX45" s="58">
        <f>SUM(AW45*$E45*$F45*$H45*$K45*$AX$9)</f>
        <v>0</v>
      </c>
      <c r="AY45" s="59"/>
      <c r="AZ45" s="58">
        <f>SUM(AY45*$E45*$F45*$H45*$K45*$AZ$9)</f>
        <v>0</v>
      </c>
      <c r="BA45" s="59"/>
      <c r="BB45" s="58">
        <f>SUM(BA45*$E45*$F45*$H45*$K45*$BB$9)</f>
        <v>0</v>
      </c>
      <c r="BC45" s="59">
        <v>1</v>
      </c>
      <c r="BD45" s="58">
        <f>SUM(BC45*$E45*$F45*$H45*$K45*$BD$9)</f>
        <v>31171.84</v>
      </c>
      <c r="BE45" s="59"/>
      <c r="BF45" s="58">
        <f>SUM(BE45*$E45*$F45*$H45*$K45*$BF$9)</f>
        <v>0</v>
      </c>
      <c r="BG45" s="59"/>
      <c r="BH45" s="58">
        <f>SUM(BG45*$E45*$F45*$H45*$K45*$BH$9)</f>
        <v>0</v>
      </c>
      <c r="BI45" s="59"/>
      <c r="BJ45" s="58">
        <f>SUM(BI45*$E45*$F45*$H45*$K45*$BJ$9)</f>
        <v>0</v>
      </c>
      <c r="BK45" s="59"/>
      <c r="BL45" s="58">
        <f>SUM(BK45*$E45*$F45*$H45*$K45*$BL$9)</f>
        <v>0</v>
      </c>
      <c r="BM45" s="59"/>
      <c r="BN45" s="58">
        <f>BM45*$E45*$F45*$H45*$L45*$BN$9</f>
        <v>0</v>
      </c>
      <c r="BO45" s="64"/>
      <c r="BP45" s="58">
        <f>BO45*$E45*$F45*$H45*$L45*$BP$9</f>
        <v>0</v>
      </c>
      <c r="BQ45" s="64"/>
      <c r="BR45" s="60">
        <f>BQ45*$E45*$F45*$H45*$L45*$BR$9</f>
        <v>0</v>
      </c>
      <c r="BS45" s="59"/>
      <c r="BT45" s="58">
        <f>BS45*$E45*$F45*$H45*$L45*$BT$9</f>
        <v>0</v>
      </c>
      <c r="BU45" s="59"/>
      <c r="BV45" s="58">
        <f>BU45*$E45*$F45*$H45*$L45*$BV$9</f>
        <v>0</v>
      </c>
      <c r="BW45" s="73"/>
      <c r="BX45" s="58">
        <f>BW45*$E45*$F45*$H45*$L45*$BX$9</f>
        <v>0</v>
      </c>
      <c r="BY45" s="59"/>
      <c r="BZ45" s="58">
        <f>BY45*$E45*$F45*$H45*$L45*$BZ$9</f>
        <v>0</v>
      </c>
      <c r="CA45" s="66"/>
      <c r="CB45" s="67">
        <f>CA45*$E45*$F45*$H45*$L45*$CB$9</f>
        <v>0</v>
      </c>
      <c r="CC45" s="59"/>
      <c r="CD45" s="58">
        <f>CC45*$E45*$F45*$H45*$L45*$CD$9</f>
        <v>0</v>
      </c>
      <c r="CE45" s="59"/>
      <c r="CF45" s="58">
        <f>CE45*$E45*$F45*$H45*$L45*$CF$9</f>
        <v>0</v>
      </c>
      <c r="CG45" s="62"/>
      <c r="CH45" s="58">
        <f>CG45*$E45*$F45*$H45*$L45*$CH$9</f>
        <v>0</v>
      </c>
      <c r="CI45" s="59"/>
      <c r="CJ45" s="58">
        <f>CI45*$E45*$F45*$H45*$L45*$CJ$9</f>
        <v>0</v>
      </c>
      <c r="CK45" s="59"/>
      <c r="CL45" s="58">
        <f>CK45*$E45*$F45*$H45*$L45*$CL$9</f>
        <v>0</v>
      </c>
      <c r="CM45" s="59"/>
      <c r="CN45" s="58">
        <f>CM45*$E45*$F45*$H45*$L45*$CN$9</f>
        <v>0</v>
      </c>
      <c r="CO45" s="59"/>
      <c r="CP45" s="58">
        <f>CO45*$E45*$F45*$H45*$L45*$CP$9</f>
        <v>0</v>
      </c>
      <c r="CQ45" s="59"/>
      <c r="CR45" s="58">
        <f>CQ45*$E45*$F45*$H45*$M45*$CR$9</f>
        <v>0</v>
      </c>
      <c r="CS45" s="59"/>
      <c r="CT45" s="58">
        <f>CS45*$E45*$F45*$H45*$N45*$CT$9</f>
        <v>0</v>
      </c>
      <c r="CU45" s="62"/>
      <c r="CV45" s="58">
        <f>CU45*E45*F45*H45</f>
        <v>0</v>
      </c>
      <c r="CW45" s="60"/>
      <c r="CX45" s="58"/>
      <c r="CY45" s="58"/>
      <c r="CZ45" s="58">
        <f>SUM(CY45*$E45*$F45*$H45*$K45*$R$9)</f>
        <v>0</v>
      </c>
      <c r="DA45" s="58"/>
      <c r="DB45" s="58"/>
      <c r="DC45" s="58"/>
      <c r="DD45" s="58"/>
      <c r="DE45" s="70">
        <f>SUM(Q45+O45+AA45+S45+U45+AC45+Y45+W45+AE45+AI45+AG45+AK45+AM45+AQ45+BM45+BS45+AO45+BA45+BC45+CE45+CG45+CC45+CI45+CK45+BW45+BY45+AS45+AU45+AW45+AY45+BO45+BQ45+BU45+BE45+BG45+BI45+BK45+CA45+CM45+CO45+CQ45+CS45+CU45+CW45+DA45+DC45)</f>
        <v>1</v>
      </c>
      <c r="DF45" s="70">
        <f>SUM(R45+P45+AB45+T45+V45+AD45+Z45+X45+AF45+AJ45+AH45+AL45+AN45+AR45+BN45+BT45+AP45+BB45+BD45+CF45+CH45+CD45+CJ45+CL45+BX45+BZ45+AT45+AV45+AX45+AZ45+BP45+BR45+BV45+BF45+BH45+BJ45+BL45+CB45+CN45+CP45+CR45+CT45+CV45+CX45+DB45+DD45)</f>
        <v>31171.84</v>
      </c>
      <c r="DG45" s="71">
        <v>30</v>
      </c>
      <c r="DH45" s="71">
        <v>935155.19999999995</v>
      </c>
      <c r="DI45" s="72">
        <f t="shared" si="9"/>
        <v>31</v>
      </c>
      <c r="DJ45" s="72">
        <f t="shared" si="9"/>
        <v>966327.03999999992</v>
      </c>
    </row>
    <row r="46" spans="1:114" s="128" customFormat="1" ht="15" hidden="1" x14ac:dyDescent="0.25">
      <c r="A46" s="126">
        <v>11</v>
      </c>
      <c r="B46" s="126"/>
      <c r="C46" s="38" t="s">
        <v>185</v>
      </c>
      <c r="D46" s="45" t="s">
        <v>186</v>
      </c>
      <c r="E46" s="50">
        <v>13916</v>
      </c>
      <c r="F46" s="117"/>
      <c r="G46" s="52"/>
      <c r="H46" s="41"/>
      <c r="I46" s="42"/>
      <c r="J46" s="42"/>
      <c r="K46" s="127"/>
      <c r="L46" s="127"/>
      <c r="M46" s="127"/>
      <c r="N46" s="137">
        <v>2.57</v>
      </c>
      <c r="O46" s="118">
        <f t="shared" ref="O46:AT46" si="42">SUM(O47:O48)</f>
        <v>0</v>
      </c>
      <c r="P46" s="118">
        <f t="shared" si="42"/>
        <v>0</v>
      </c>
      <c r="Q46" s="118">
        <f t="shared" si="42"/>
        <v>0</v>
      </c>
      <c r="R46" s="118">
        <f t="shared" si="42"/>
        <v>0</v>
      </c>
      <c r="S46" s="118">
        <f t="shared" si="42"/>
        <v>42</v>
      </c>
      <c r="T46" s="118">
        <f t="shared" si="42"/>
        <v>1112834.6880000001</v>
      </c>
      <c r="U46" s="118">
        <f t="shared" si="42"/>
        <v>0</v>
      </c>
      <c r="V46" s="118">
        <f t="shared" si="42"/>
        <v>0</v>
      </c>
      <c r="W46" s="118">
        <f t="shared" si="42"/>
        <v>0</v>
      </c>
      <c r="X46" s="118">
        <f t="shared" si="42"/>
        <v>0</v>
      </c>
      <c r="Y46" s="118">
        <f t="shared" si="42"/>
        <v>0</v>
      </c>
      <c r="Z46" s="118">
        <f t="shared" si="42"/>
        <v>0</v>
      </c>
      <c r="AA46" s="118">
        <f t="shared" si="42"/>
        <v>0</v>
      </c>
      <c r="AB46" s="118">
        <f t="shared" si="42"/>
        <v>0</v>
      </c>
      <c r="AC46" s="118">
        <f t="shared" si="42"/>
        <v>0</v>
      </c>
      <c r="AD46" s="118">
        <f t="shared" si="42"/>
        <v>0</v>
      </c>
      <c r="AE46" s="118">
        <f t="shared" si="42"/>
        <v>0</v>
      </c>
      <c r="AF46" s="118">
        <f t="shared" si="42"/>
        <v>0</v>
      </c>
      <c r="AG46" s="118">
        <f t="shared" si="42"/>
        <v>0</v>
      </c>
      <c r="AH46" s="118">
        <f t="shared" si="42"/>
        <v>0</v>
      </c>
      <c r="AI46" s="118">
        <f t="shared" si="42"/>
        <v>0</v>
      </c>
      <c r="AJ46" s="118">
        <f t="shared" si="42"/>
        <v>0</v>
      </c>
      <c r="AK46" s="118">
        <f t="shared" si="42"/>
        <v>0</v>
      </c>
      <c r="AL46" s="118">
        <f t="shared" si="42"/>
        <v>0</v>
      </c>
      <c r="AM46" s="118">
        <f t="shared" si="42"/>
        <v>0</v>
      </c>
      <c r="AN46" s="118">
        <f t="shared" si="42"/>
        <v>0</v>
      </c>
      <c r="AO46" s="118">
        <f t="shared" si="42"/>
        <v>0</v>
      </c>
      <c r="AP46" s="118">
        <f t="shared" si="42"/>
        <v>0</v>
      </c>
      <c r="AQ46" s="118">
        <f t="shared" si="42"/>
        <v>0</v>
      </c>
      <c r="AR46" s="118">
        <f t="shared" si="42"/>
        <v>0</v>
      </c>
      <c r="AS46" s="118">
        <f t="shared" si="42"/>
        <v>0</v>
      </c>
      <c r="AT46" s="118">
        <f t="shared" si="42"/>
        <v>0</v>
      </c>
      <c r="AU46" s="118">
        <f t="shared" ref="AU46:DF46" si="43">SUM(AU47:AU48)</f>
        <v>0</v>
      </c>
      <c r="AV46" s="118">
        <f t="shared" si="43"/>
        <v>0</v>
      </c>
      <c r="AW46" s="118">
        <f t="shared" si="43"/>
        <v>0</v>
      </c>
      <c r="AX46" s="118">
        <f t="shared" si="43"/>
        <v>0</v>
      </c>
      <c r="AY46" s="118">
        <f t="shared" si="43"/>
        <v>0</v>
      </c>
      <c r="AZ46" s="118">
        <f t="shared" si="43"/>
        <v>0</v>
      </c>
      <c r="BA46" s="118">
        <f t="shared" si="43"/>
        <v>0</v>
      </c>
      <c r="BB46" s="118">
        <f t="shared" si="43"/>
        <v>0</v>
      </c>
      <c r="BC46" s="118">
        <f t="shared" si="43"/>
        <v>0</v>
      </c>
      <c r="BD46" s="118">
        <f t="shared" si="43"/>
        <v>0</v>
      </c>
      <c r="BE46" s="118">
        <f t="shared" si="43"/>
        <v>0</v>
      </c>
      <c r="BF46" s="118">
        <f t="shared" si="43"/>
        <v>0</v>
      </c>
      <c r="BG46" s="118">
        <f t="shared" si="43"/>
        <v>0</v>
      </c>
      <c r="BH46" s="118">
        <f t="shared" si="43"/>
        <v>0</v>
      </c>
      <c r="BI46" s="118">
        <f t="shared" si="43"/>
        <v>0</v>
      </c>
      <c r="BJ46" s="118">
        <f t="shared" si="43"/>
        <v>0</v>
      </c>
      <c r="BK46" s="118">
        <f t="shared" si="43"/>
        <v>0</v>
      </c>
      <c r="BL46" s="118">
        <f t="shared" si="43"/>
        <v>0</v>
      </c>
      <c r="BM46" s="118">
        <f t="shared" si="43"/>
        <v>0</v>
      </c>
      <c r="BN46" s="118">
        <f t="shared" si="43"/>
        <v>0</v>
      </c>
      <c r="BO46" s="118">
        <f t="shared" si="43"/>
        <v>0</v>
      </c>
      <c r="BP46" s="118">
        <f t="shared" si="43"/>
        <v>0</v>
      </c>
      <c r="BQ46" s="118">
        <f t="shared" si="43"/>
        <v>0</v>
      </c>
      <c r="BR46" s="118">
        <f t="shared" si="43"/>
        <v>0</v>
      </c>
      <c r="BS46" s="118">
        <f t="shared" si="43"/>
        <v>0</v>
      </c>
      <c r="BT46" s="118">
        <f t="shared" si="43"/>
        <v>0</v>
      </c>
      <c r="BU46" s="118">
        <f t="shared" si="43"/>
        <v>72</v>
      </c>
      <c r="BV46" s="118">
        <f t="shared" si="43"/>
        <v>2289259.9296000004</v>
      </c>
      <c r="BW46" s="118">
        <f t="shared" si="43"/>
        <v>0</v>
      </c>
      <c r="BX46" s="118">
        <f t="shared" si="43"/>
        <v>0</v>
      </c>
      <c r="BY46" s="118">
        <f t="shared" si="43"/>
        <v>0</v>
      </c>
      <c r="BZ46" s="118">
        <f t="shared" si="43"/>
        <v>0</v>
      </c>
      <c r="CA46" s="118">
        <f t="shared" si="43"/>
        <v>0</v>
      </c>
      <c r="CB46" s="118">
        <f t="shared" si="43"/>
        <v>0</v>
      </c>
      <c r="CC46" s="118">
        <f t="shared" si="43"/>
        <v>0</v>
      </c>
      <c r="CD46" s="118">
        <f t="shared" si="43"/>
        <v>0</v>
      </c>
      <c r="CE46" s="118">
        <f t="shared" si="43"/>
        <v>0</v>
      </c>
      <c r="CF46" s="118">
        <f t="shared" si="43"/>
        <v>0</v>
      </c>
      <c r="CG46" s="118">
        <f t="shared" si="43"/>
        <v>5</v>
      </c>
      <c r="CH46" s="118">
        <f t="shared" si="43"/>
        <v>158976.38399999999</v>
      </c>
      <c r="CI46" s="118">
        <f t="shared" si="43"/>
        <v>0</v>
      </c>
      <c r="CJ46" s="118">
        <f t="shared" si="43"/>
        <v>0</v>
      </c>
      <c r="CK46" s="118">
        <f t="shared" si="43"/>
        <v>0</v>
      </c>
      <c r="CL46" s="118">
        <f t="shared" si="43"/>
        <v>0</v>
      </c>
      <c r="CM46" s="118">
        <f t="shared" si="43"/>
        <v>0</v>
      </c>
      <c r="CN46" s="118">
        <f t="shared" si="43"/>
        <v>0</v>
      </c>
      <c r="CO46" s="118">
        <f t="shared" si="43"/>
        <v>0</v>
      </c>
      <c r="CP46" s="118">
        <f t="shared" si="43"/>
        <v>0</v>
      </c>
      <c r="CQ46" s="118">
        <f t="shared" si="43"/>
        <v>0</v>
      </c>
      <c r="CR46" s="118">
        <f t="shared" si="43"/>
        <v>0</v>
      </c>
      <c r="CS46" s="118">
        <f t="shared" si="43"/>
        <v>0</v>
      </c>
      <c r="CT46" s="118">
        <f t="shared" si="43"/>
        <v>0</v>
      </c>
      <c r="CU46" s="118">
        <f t="shared" si="43"/>
        <v>0</v>
      </c>
      <c r="CV46" s="118">
        <f t="shared" si="43"/>
        <v>0</v>
      </c>
      <c r="CW46" s="118">
        <f t="shared" si="43"/>
        <v>0</v>
      </c>
      <c r="CX46" s="118">
        <f t="shared" si="43"/>
        <v>0</v>
      </c>
      <c r="CY46" s="118">
        <f t="shared" si="43"/>
        <v>0</v>
      </c>
      <c r="CZ46" s="118">
        <f t="shared" si="43"/>
        <v>0</v>
      </c>
      <c r="DA46" s="118">
        <f t="shared" si="43"/>
        <v>0</v>
      </c>
      <c r="DB46" s="118">
        <f t="shared" si="43"/>
        <v>0</v>
      </c>
      <c r="DC46" s="118">
        <f t="shared" si="43"/>
        <v>0</v>
      </c>
      <c r="DD46" s="118">
        <f t="shared" si="43"/>
        <v>0</v>
      </c>
      <c r="DE46" s="118">
        <f t="shared" si="43"/>
        <v>119</v>
      </c>
      <c r="DF46" s="118">
        <f t="shared" si="43"/>
        <v>3561071.0016000005</v>
      </c>
      <c r="DG46" s="46">
        <v>142</v>
      </c>
      <c r="DH46" s="46">
        <v>4044857.9584000004</v>
      </c>
      <c r="DI46" s="47">
        <f t="shared" si="9"/>
        <v>261</v>
      </c>
      <c r="DJ46" s="47">
        <f t="shared" si="9"/>
        <v>7605928.9600000009</v>
      </c>
    </row>
    <row r="47" spans="1:114" s="1" customFormat="1" hidden="1" x14ac:dyDescent="0.25">
      <c r="A47" s="23"/>
      <c r="B47" s="23">
        <v>27</v>
      </c>
      <c r="C47" s="48" t="s">
        <v>187</v>
      </c>
      <c r="D47" s="49" t="s">
        <v>188</v>
      </c>
      <c r="E47" s="50">
        <v>13916</v>
      </c>
      <c r="F47" s="51">
        <v>1.49</v>
      </c>
      <c r="G47" s="52"/>
      <c r="H47" s="53">
        <v>1</v>
      </c>
      <c r="I47" s="54"/>
      <c r="J47" s="54"/>
      <c r="K47" s="55">
        <v>1.4</v>
      </c>
      <c r="L47" s="55">
        <v>1.68</v>
      </c>
      <c r="M47" s="55">
        <v>2.23</v>
      </c>
      <c r="N47" s="56">
        <v>2.57</v>
      </c>
      <c r="O47" s="77"/>
      <c r="P47" s="58">
        <f>SUM(O47*$E47*$F47*$H47*$K47*$P$9)</f>
        <v>0</v>
      </c>
      <c r="Q47" s="64">
        <v>0</v>
      </c>
      <c r="R47" s="58">
        <f>SUM(Q47*$E47*$F47*$H47*$K47*$R$9)</f>
        <v>0</v>
      </c>
      <c r="S47" s="64">
        <v>0</v>
      </c>
      <c r="T47" s="60">
        <f>SUM(S47*$E47*$F47*$H47*$K47*$T$9)</f>
        <v>0</v>
      </c>
      <c r="U47" s="64">
        <v>0</v>
      </c>
      <c r="V47" s="58">
        <f>SUM(U47*$E47*$F47*$H47*$K47*$V$9)</f>
        <v>0</v>
      </c>
      <c r="W47" s="64">
        <v>0</v>
      </c>
      <c r="X47" s="58">
        <f>SUM(W47*$E47*$F47*$H47*$K47*$X$9)</f>
        <v>0</v>
      </c>
      <c r="Y47" s="64"/>
      <c r="Z47" s="60">
        <f>SUM(Y47*$E47*$F47*$H47*$K47*$Z$9)</f>
        <v>0</v>
      </c>
      <c r="AA47" s="105"/>
      <c r="AB47" s="58"/>
      <c r="AC47" s="64"/>
      <c r="AD47" s="58"/>
      <c r="AE47" s="64"/>
      <c r="AF47" s="58"/>
      <c r="AG47" s="64">
        <v>0</v>
      </c>
      <c r="AH47" s="58">
        <v>0</v>
      </c>
      <c r="AI47" s="64">
        <v>0</v>
      </c>
      <c r="AJ47" s="58">
        <v>0</v>
      </c>
      <c r="AK47" s="64">
        <v>0</v>
      </c>
      <c r="AL47" s="58">
        <f>AK47*$E47*$F47*$H47*$L47*$AL$9</f>
        <v>0</v>
      </c>
      <c r="AM47" s="105"/>
      <c r="AN47" s="58">
        <f>SUM(AM47*$E47*$F47*$H47*$K47*$AN$9)</f>
        <v>0</v>
      </c>
      <c r="AO47" s="64"/>
      <c r="AP47" s="60">
        <f>SUM(AO47*$E47*$F47*$H47*$K47*$AP$9)</f>
        <v>0</v>
      </c>
      <c r="AQ47" s="64">
        <v>0</v>
      </c>
      <c r="AR47" s="58">
        <f>SUM(AQ47*$E47*$F47*$H47*$K47*$AR$9)</f>
        <v>0</v>
      </c>
      <c r="AS47" s="64">
        <v>0</v>
      </c>
      <c r="AT47" s="58">
        <f>SUM(AS47*$E47*$F47*$H47*$K47*$AT$9)</f>
        <v>0</v>
      </c>
      <c r="AU47" s="64"/>
      <c r="AV47" s="58">
        <f>SUM(AU47*$E47*$F47*$H47*$K47*$AV$9)</f>
        <v>0</v>
      </c>
      <c r="AW47" s="64"/>
      <c r="AX47" s="58">
        <f>SUM(AW47*$E47*$F47*$H47*$K47*$AX$9)</f>
        <v>0</v>
      </c>
      <c r="AY47" s="64"/>
      <c r="AZ47" s="58">
        <f>SUM(AY47*$E47*$F47*$H47*$K47*$AZ$9)</f>
        <v>0</v>
      </c>
      <c r="BA47" s="64">
        <v>0</v>
      </c>
      <c r="BB47" s="58">
        <f>SUM(BA47*$E47*$F47*$H47*$K47*$BB$9)</f>
        <v>0</v>
      </c>
      <c r="BC47" s="64">
        <v>0</v>
      </c>
      <c r="BD47" s="58">
        <f>SUM(BC47*$E47*$F47*$H47*$K47*$BD$9)</f>
        <v>0</v>
      </c>
      <c r="BE47" s="64">
        <v>0</v>
      </c>
      <c r="BF47" s="58">
        <f>SUM(BE47*$E47*$F47*$H47*$K47*$BF$9)</f>
        <v>0</v>
      </c>
      <c r="BG47" s="64">
        <v>0</v>
      </c>
      <c r="BH47" s="58">
        <f>SUM(BG47*$E47*$F47*$H47*$K47*$BH$9)</f>
        <v>0</v>
      </c>
      <c r="BI47" s="64">
        <v>0</v>
      </c>
      <c r="BJ47" s="58">
        <f>SUM(BI47*$E47*$F47*$H47*$K47*$BJ$9)</f>
        <v>0</v>
      </c>
      <c r="BK47" s="64"/>
      <c r="BL47" s="58">
        <f>SUM(BK47*$E47*$F47*$H47*$K47*$BL$9)</f>
        <v>0</v>
      </c>
      <c r="BM47" s="64">
        <v>0</v>
      </c>
      <c r="BN47" s="58">
        <f>BM47*$E47*$F47*$H47*$L47*$BN$9</f>
        <v>0</v>
      </c>
      <c r="BO47" s="64">
        <v>0</v>
      </c>
      <c r="BP47" s="58">
        <f>BO47*$E47*$F47*$H47*$L47*$BP$9</f>
        <v>0</v>
      </c>
      <c r="BQ47" s="64">
        <v>0</v>
      </c>
      <c r="BR47" s="60">
        <f>BQ47*$E47*$F47*$H47*$L47*$BR$9</f>
        <v>0</v>
      </c>
      <c r="BS47" s="64">
        <v>0</v>
      </c>
      <c r="BT47" s="58">
        <f>BS47*$E47*$F47*$H47*$L47*$BT$9</f>
        <v>0</v>
      </c>
      <c r="BU47" s="115"/>
      <c r="BV47" s="58">
        <f>BU47*$E47*$F47*$H47*$L47*$BV$9</f>
        <v>0</v>
      </c>
      <c r="BW47" s="65"/>
      <c r="BX47" s="58">
        <f>BW47*$E47*$F47*$H47*$L47*$BX$9</f>
        <v>0</v>
      </c>
      <c r="BY47" s="64"/>
      <c r="BZ47" s="58">
        <f>BY47*$E47*$F47*$H47*$L47*$BZ$9</f>
        <v>0</v>
      </c>
      <c r="CA47" s="73"/>
      <c r="CB47" s="67">
        <f>CA47*$E47*$F47*$H47*$L47*$CB$9</f>
        <v>0</v>
      </c>
      <c r="CC47" s="64"/>
      <c r="CD47" s="58">
        <f>CC47*$E47*$F47*$H47*$L47*$CD$9</f>
        <v>0</v>
      </c>
      <c r="CE47" s="64"/>
      <c r="CF47" s="58">
        <f>CE47*$E47*$F47*$H47*$L47*$CF$9</f>
        <v>0</v>
      </c>
      <c r="CG47" s="60">
        <v>0</v>
      </c>
      <c r="CH47" s="58">
        <f>CG47*$E47*$F47*$H47*$L47*$CH$9</f>
        <v>0</v>
      </c>
      <c r="CI47" s="64">
        <v>0</v>
      </c>
      <c r="CJ47" s="58">
        <f>CI47*$E47*$F47*$H47*$L47*$CJ$9</f>
        <v>0</v>
      </c>
      <c r="CK47" s="115"/>
      <c r="CL47" s="58">
        <f>CK47*$E47*$F47*$H47*$L47*$CL$9</f>
        <v>0</v>
      </c>
      <c r="CM47" s="64"/>
      <c r="CN47" s="58">
        <f>CM47*$E47*$F47*$H47*$L47*$CN$9</f>
        <v>0</v>
      </c>
      <c r="CO47" s="64">
        <v>0</v>
      </c>
      <c r="CP47" s="58">
        <f>CO47*$E47*$F47*$H47*$L47*$CP$9</f>
        <v>0</v>
      </c>
      <c r="CQ47" s="64">
        <v>0</v>
      </c>
      <c r="CR47" s="58">
        <f>CQ47*$E47*$F47*$H47*$M47*$CR$9</f>
        <v>0</v>
      </c>
      <c r="CS47" s="64">
        <v>0</v>
      </c>
      <c r="CT47" s="58">
        <f>CS47*$E47*$F47*$H47*$N47*$CT$9</f>
        <v>0</v>
      </c>
      <c r="CU47" s="60"/>
      <c r="CV47" s="58">
        <f>CU47*E47*F47*H47</f>
        <v>0</v>
      </c>
      <c r="CW47" s="60"/>
      <c r="CX47" s="58"/>
      <c r="CY47" s="58"/>
      <c r="CZ47" s="58">
        <f>SUM(CY47*$E47*$F47*$H47*$K47*$R$9)</f>
        <v>0</v>
      </c>
      <c r="DA47" s="58"/>
      <c r="DB47" s="58"/>
      <c r="DC47" s="58"/>
      <c r="DD47" s="58"/>
      <c r="DE47" s="70">
        <f>SUM(Q47+O47+AA47+S47+U47+AC47+Y47+W47+AE47+AI47+AG47+AK47+AM47+AQ47+BM47+BS47+AO47+BA47+BC47+CE47+CG47+CC47+CI47+CK47+BW47+BY47+AS47+AU47+AW47+AY47+BO47+BQ47+BU47+BE47+BG47+BI47+BK47+CA47+CM47+CO47+CQ47+CS47+CU47+CW47+DA47+DC47)</f>
        <v>0</v>
      </c>
      <c r="DF47" s="70">
        <f>SUM(R47+P47+AB47+T47+V47+AD47+Z47+X47+AF47+AJ47+AH47+AL47+AN47+AR47+BN47+BT47+AP47+BB47+BD47+CF47+CH47+CD47+CJ47+CL47+BX47+BZ47+AT47+AV47+AX47+AZ47+BP47+BR47+BV47+BF47+BH47+BJ47+BL47+CB47+CN47+CP47+CR47+CT47+CV47+CX47+DB47+DD47)</f>
        <v>0</v>
      </c>
      <c r="DG47" s="71">
        <v>59</v>
      </c>
      <c r="DH47" s="71">
        <v>1718503.5392</v>
      </c>
      <c r="DI47" s="72">
        <f t="shared" si="9"/>
        <v>59</v>
      </c>
      <c r="DJ47" s="72">
        <f t="shared" si="9"/>
        <v>1718503.5392</v>
      </c>
    </row>
    <row r="48" spans="1:114" s="1" customFormat="1" hidden="1" x14ac:dyDescent="0.25">
      <c r="A48" s="23"/>
      <c r="B48" s="23">
        <v>28</v>
      </c>
      <c r="C48" s="48" t="s">
        <v>189</v>
      </c>
      <c r="D48" s="103" t="s">
        <v>190</v>
      </c>
      <c r="E48" s="50">
        <v>13916</v>
      </c>
      <c r="F48" s="51">
        <v>1.36</v>
      </c>
      <c r="G48" s="52"/>
      <c r="H48" s="53">
        <v>1</v>
      </c>
      <c r="I48" s="54"/>
      <c r="J48" s="54"/>
      <c r="K48" s="55">
        <v>1.4</v>
      </c>
      <c r="L48" s="55">
        <v>1.68</v>
      </c>
      <c r="M48" s="55">
        <v>2.23</v>
      </c>
      <c r="N48" s="56">
        <v>2.57</v>
      </c>
      <c r="O48" s="77">
        <v>0</v>
      </c>
      <c r="P48" s="58">
        <f>SUM(O48*$E48*$F48*$H48*$K48*$P$9)</f>
        <v>0</v>
      </c>
      <c r="Q48" s="64"/>
      <c r="R48" s="58">
        <f>SUM(Q48*$E48*$F48*$H48*$K48*$R$9)</f>
        <v>0</v>
      </c>
      <c r="S48" s="60">
        <v>42</v>
      </c>
      <c r="T48" s="60">
        <f>SUM(S48*$E48*$F48*$H48*$K48*$T$9)</f>
        <v>1112834.6880000001</v>
      </c>
      <c r="U48" s="64"/>
      <c r="V48" s="58">
        <f>SUM(U48*$E48*$F48*$H48*$K48*$V$9)</f>
        <v>0</v>
      </c>
      <c r="W48" s="64"/>
      <c r="X48" s="58">
        <f>SUM(W48*$E48*$F48*$H48*$K48*$X$9)</f>
        <v>0</v>
      </c>
      <c r="Y48" s="64"/>
      <c r="Z48" s="60">
        <f>SUM(Y48*$E48*$F48*$H48*$K48*$Z$9)</f>
        <v>0</v>
      </c>
      <c r="AA48" s="105">
        <v>0</v>
      </c>
      <c r="AB48" s="58">
        <v>0</v>
      </c>
      <c r="AC48" s="64">
        <v>0</v>
      </c>
      <c r="AD48" s="58">
        <v>0</v>
      </c>
      <c r="AE48" s="64">
        <v>0</v>
      </c>
      <c r="AF48" s="58">
        <v>0</v>
      </c>
      <c r="AG48" s="64">
        <v>0</v>
      </c>
      <c r="AH48" s="58">
        <v>0</v>
      </c>
      <c r="AI48" s="64">
        <v>0</v>
      </c>
      <c r="AJ48" s="58">
        <v>0</v>
      </c>
      <c r="AK48" s="64"/>
      <c r="AL48" s="58">
        <f>AK48*$E48*$F48*$H48*$L48*$AL$9</f>
        <v>0</v>
      </c>
      <c r="AM48" s="105"/>
      <c r="AN48" s="58">
        <f>SUM(AM48*$E48*$F48*$H48*$K48*$AN$9)</f>
        <v>0</v>
      </c>
      <c r="AO48" s="64"/>
      <c r="AP48" s="60">
        <f>SUM(AO48*$E48*$F48*$H48*$K48*$AP$9)</f>
        <v>0</v>
      </c>
      <c r="AQ48" s="64"/>
      <c r="AR48" s="58">
        <f>SUM(AQ48*$E48*$F48*$H48*$K48*$AR$9)</f>
        <v>0</v>
      </c>
      <c r="AS48" s="64"/>
      <c r="AT48" s="58">
        <f>SUM(AS48*$E48*$F48*$H48*$K48*$AT$9)</f>
        <v>0</v>
      </c>
      <c r="AU48" s="64"/>
      <c r="AV48" s="58">
        <f>SUM(AU48*$E48*$F48*$H48*$K48*$AV$9)</f>
        <v>0</v>
      </c>
      <c r="AW48" s="64"/>
      <c r="AX48" s="58">
        <f>SUM(AW48*$E48*$F48*$H48*$K48*$AX$9)</f>
        <v>0</v>
      </c>
      <c r="AY48" s="64"/>
      <c r="AZ48" s="58">
        <f>SUM(AY48*$E48*$F48*$H48*$K48*$AZ$9)</f>
        <v>0</v>
      </c>
      <c r="BA48" s="64"/>
      <c r="BB48" s="58">
        <f>SUM(BA48*$E48*$F48*$H48*$K48*$BB$9)</f>
        <v>0</v>
      </c>
      <c r="BC48" s="64"/>
      <c r="BD48" s="58">
        <f>SUM(BC48*$E48*$F48*$H48*$K48*$BD$9)</f>
        <v>0</v>
      </c>
      <c r="BE48" s="64"/>
      <c r="BF48" s="58">
        <f>SUM(BE48*$E48*$F48*$H48*$K48*$BF$9)</f>
        <v>0</v>
      </c>
      <c r="BG48" s="64"/>
      <c r="BH48" s="58">
        <f>SUM(BG48*$E48*$F48*$H48*$K48*$BH$9)</f>
        <v>0</v>
      </c>
      <c r="BI48" s="64"/>
      <c r="BJ48" s="58">
        <f>SUM(BI48*$E48*$F48*$H48*$K48*$BJ$9)</f>
        <v>0</v>
      </c>
      <c r="BK48" s="64"/>
      <c r="BL48" s="58">
        <f>SUM(BK48*$E48*$F48*$H48*$K48*$BL$9)</f>
        <v>0</v>
      </c>
      <c r="BM48" s="64"/>
      <c r="BN48" s="58">
        <f>BM48*$E48*$F48*$H48*$L48*$BN$9</f>
        <v>0</v>
      </c>
      <c r="BO48" s="64"/>
      <c r="BP48" s="58">
        <f>BO48*$E48*$F48*$H48*$L48*$BP$9</f>
        <v>0</v>
      </c>
      <c r="BQ48" s="64"/>
      <c r="BR48" s="60">
        <f>BQ48*$E48*$F48*$H48*$L48*$BR$9</f>
        <v>0</v>
      </c>
      <c r="BS48" s="64"/>
      <c r="BT48" s="58">
        <f>BS48*$E48*$F48*$H48*$L48*$BT$9</f>
        <v>0</v>
      </c>
      <c r="BU48" s="138">
        <v>72</v>
      </c>
      <c r="BV48" s="58">
        <f>BU48*$E48*$F48*$H48*$L48*$BV$9</f>
        <v>2289259.9296000004</v>
      </c>
      <c r="BW48" s="73"/>
      <c r="BX48" s="58">
        <f>BW48*$E48*$F48*$H48*$L48*$BX$9</f>
        <v>0</v>
      </c>
      <c r="BY48" s="64"/>
      <c r="BZ48" s="58">
        <f>BY48*$E48*$F48*$H48*$L48*$BZ$9</f>
        <v>0</v>
      </c>
      <c r="CA48" s="73"/>
      <c r="CB48" s="67">
        <f>CA48*$E48*$F48*$H48*$L48*$CB$9</f>
        <v>0</v>
      </c>
      <c r="CC48" s="64"/>
      <c r="CD48" s="58">
        <f>CC48*$E48*$F48*$H48*$L48*$CD$9</f>
        <v>0</v>
      </c>
      <c r="CE48" s="64"/>
      <c r="CF48" s="58">
        <f>CE48*$E48*$F48*$H48*$L48*$CF$9</f>
        <v>0</v>
      </c>
      <c r="CG48" s="60">
        <v>5</v>
      </c>
      <c r="CH48" s="58">
        <f>CG48*$E48*$F48*$H48*$L48*$CH$9</f>
        <v>158976.38399999999</v>
      </c>
      <c r="CI48" s="64"/>
      <c r="CJ48" s="58">
        <f>CI48*$E48*$F48*$H48*$L48*$CJ$9</f>
        <v>0</v>
      </c>
      <c r="CK48" s="64"/>
      <c r="CL48" s="58">
        <f>CK48*$E48*$F48*$H48*$L48*$CL$9</f>
        <v>0</v>
      </c>
      <c r="CM48" s="64"/>
      <c r="CN48" s="58">
        <f>CM48*$E48*$F48*$H48*$L48*$CN$9</f>
        <v>0</v>
      </c>
      <c r="CO48" s="64"/>
      <c r="CP48" s="58">
        <f>CO48*$E48*$F48*$H48*$L48*$CP$9</f>
        <v>0</v>
      </c>
      <c r="CQ48" s="64"/>
      <c r="CR48" s="58">
        <f>CQ48*$E48*$F48*$H48*$M48*$CR$9</f>
        <v>0</v>
      </c>
      <c r="CS48" s="64"/>
      <c r="CT48" s="58">
        <f>CS48*$E48*$F48*$H48*$N48*$CT$9</f>
        <v>0</v>
      </c>
      <c r="CU48" s="60"/>
      <c r="CV48" s="58">
        <f>CU48*E48*F48*H48</f>
        <v>0</v>
      </c>
      <c r="CW48" s="60"/>
      <c r="CX48" s="58"/>
      <c r="CY48" s="58"/>
      <c r="CZ48" s="58">
        <f>SUM(CY48*$E48*$F48*$H48*$K48*$R$9)</f>
        <v>0</v>
      </c>
      <c r="DA48" s="58"/>
      <c r="DB48" s="58"/>
      <c r="DC48" s="58"/>
      <c r="DD48" s="58"/>
      <c r="DE48" s="70">
        <f>SUM(Q48+O48+AA48+S48+U48+AC48+Y48+W48+AE48+AI48+AG48+AK48+AM48+AQ48+BM48+BS48+AO48+BA48+BC48+CE48+CG48+CC48+CI48+CK48+BW48+BY48+AS48+AU48+AW48+AY48+BO48+BQ48+BU48+BE48+BG48+BI48+BK48+CA48+CM48+CO48+CQ48+CS48+CU48+CW48+DA48+DC48)</f>
        <v>119</v>
      </c>
      <c r="DF48" s="70">
        <f>SUM(R48+P48+AB48+T48+V48+AD48+Z48+X48+AF48+AJ48+AH48+AL48+AN48+AR48+BN48+BT48+AP48+BB48+BD48+CF48+CH48+CD48+CJ48+CL48+BX48+BZ48+AT48+AV48+AX48+AZ48+BP48+BR48+BV48+BF48+BH48+BJ48+BL48+CB48+CN48+CP48+CR48+CT48+CV48+CX48+DB48+DD48)</f>
        <v>3561071.0016000005</v>
      </c>
      <c r="DG48" s="71">
        <v>83</v>
      </c>
      <c r="DH48" s="71">
        <v>2326354.4192000004</v>
      </c>
      <c r="DI48" s="72">
        <f t="shared" si="9"/>
        <v>202</v>
      </c>
      <c r="DJ48" s="72">
        <f t="shared" si="9"/>
        <v>5887425.4208000004</v>
      </c>
    </row>
    <row r="49" spans="1:114" s="128" customFormat="1" ht="15" hidden="1" x14ac:dyDescent="0.25">
      <c r="A49" s="126">
        <v>12</v>
      </c>
      <c r="B49" s="126"/>
      <c r="C49" s="38" t="s">
        <v>191</v>
      </c>
      <c r="D49" s="39" t="s">
        <v>192</v>
      </c>
      <c r="E49" s="50">
        <v>13916</v>
      </c>
      <c r="F49" s="117"/>
      <c r="G49" s="52"/>
      <c r="H49" s="41"/>
      <c r="I49" s="42"/>
      <c r="J49" s="42"/>
      <c r="K49" s="139">
        <v>1.4</v>
      </c>
      <c r="L49" s="127">
        <v>1.68</v>
      </c>
      <c r="M49" s="127">
        <v>2.23</v>
      </c>
      <c r="N49" s="137">
        <v>2.57</v>
      </c>
      <c r="O49" s="118">
        <f t="shared" ref="O49:AT49" si="44">SUM(O50:O57)</f>
        <v>16</v>
      </c>
      <c r="P49" s="118">
        <f t="shared" si="44"/>
        <v>217423.58399999997</v>
      </c>
      <c r="Q49" s="118">
        <f t="shared" si="44"/>
        <v>0</v>
      </c>
      <c r="R49" s="118">
        <f t="shared" si="44"/>
        <v>0</v>
      </c>
      <c r="S49" s="118">
        <f t="shared" si="44"/>
        <v>0</v>
      </c>
      <c r="T49" s="118">
        <f t="shared" si="44"/>
        <v>0</v>
      </c>
      <c r="U49" s="118">
        <f t="shared" si="44"/>
        <v>0</v>
      </c>
      <c r="V49" s="118">
        <f t="shared" si="44"/>
        <v>0</v>
      </c>
      <c r="W49" s="118">
        <f t="shared" si="44"/>
        <v>0</v>
      </c>
      <c r="X49" s="118">
        <f t="shared" si="44"/>
        <v>0</v>
      </c>
      <c r="Y49" s="118">
        <f t="shared" si="44"/>
        <v>0</v>
      </c>
      <c r="Z49" s="118">
        <f t="shared" si="44"/>
        <v>0</v>
      </c>
      <c r="AA49" s="118">
        <f t="shared" si="44"/>
        <v>0</v>
      </c>
      <c r="AB49" s="118">
        <f t="shared" si="44"/>
        <v>0</v>
      </c>
      <c r="AC49" s="118">
        <f t="shared" si="44"/>
        <v>15</v>
      </c>
      <c r="AD49" s="118">
        <f t="shared" si="44"/>
        <v>283468.92</v>
      </c>
      <c r="AE49" s="118">
        <f t="shared" si="44"/>
        <v>60</v>
      </c>
      <c r="AF49" s="118">
        <f t="shared" si="44"/>
        <v>658505.12</v>
      </c>
      <c r="AG49" s="118">
        <f t="shared" si="44"/>
        <v>94</v>
      </c>
      <c r="AH49" s="118">
        <f t="shared" si="44"/>
        <v>27618055.416000001</v>
      </c>
      <c r="AI49" s="118">
        <f t="shared" si="44"/>
        <v>0</v>
      </c>
      <c r="AJ49" s="118">
        <f t="shared" si="44"/>
        <v>0</v>
      </c>
      <c r="AK49" s="118">
        <f t="shared" si="44"/>
        <v>31</v>
      </c>
      <c r="AL49" s="118">
        <f t="shared" si="44"/>
        <v>391830.02879999997</v>
      </c>
      <c r="AM49" s="118">
        <f t="shared" si="44"/>
        <v>0</v>
      </c>
      <c r="AN49" s="118">
        <f t="shared" si="44"/>
        <v>0</v>
      </c>
      <c r="AO49" s="118">
        <f t="shared" si="44"/>
        <v>0</v>
      </c>
      <c r="AP49" s="118">
        <f t="shared" si="44"/>
        <v>0</v>
      </c>
      <c r="AQ49" s="118">
        <f t="shared" si="44"/>
        <v>0</v>
      </c>
      <c r="AR49" s="118">
        <f t="shared" si="44"/>
        <v>0</v>
      </c>
      <c r="AS49" s="118">
        <f t="shared" si="44"/>
        <v>0</v>
      </c>
      <c r="AT49" s="118">
        <f t="shared" si="44"/>
        <v>0</v>
      </c>
      <c r="AU49" s="118">
        <f t="shared" ref="AU49:DF49" si="45">SUM(AU50:AU57)</f>
        <v>0</v>
      </c>
      <c r="AV49" s="118">
        <f t="shared" si="45"/>
        <v>0</v>
      </c>
      <c r="AW49" s="118">
        <f t="shared" si="45"/>
        <v>0</v>
      </c>
      <c r="AX49" s="118">
        <f t="shared" si="45"/>
        <v>0</v>
      </c>
      <c r="AY49" s="118">
        <f t="shared" si="45"/>
        <v>0</v>
      </c>
      <c r="AZ49" s="118">
        <f t="shared" si="45"/>
        <v>0</v>
      </c>
      <c r="BA49" s="118">
        <f t="shared" si="45"/>
        <v>0</v>
      </c>
      <c r="BB49" s="118">
        <f t="shared" si="45"/>
        <v>0</v>
      </c>
      <c r="BC49" s="118">
        <f t="shared" si="45"/>
        <v>0</v>
      </c>
      <c r="BD49" s="118">
        <f t="shared" si="45"/>
        <v>0</v>
      </c>
      <c r="BE49" s="118">
        <f t="shared" si="45"/>
        <v>0</v>
      </c>
      <c r="BF49" s="118">
        <f t="shared" si="45"/>
        <v>0</v>
      </c>
      <c r="BG49" s="118">
        <f t="shared" si="45"/>
        <v>0</v>
      </c>
      <c r="BH49" s="118">
        <f t="shared" si="45"/>
        <v>0</v>
      </c>
      <c r="BI49" s="118">
        <f t="shared" si="45"/>
        <v>0</v>
      </c>
      <c r="BJ49" s="118">
        <f t="shared" si="45"/>
        <v>0</v>
      </c>
      <c r="BK49" s="118">
        <f t="shared" si="45"/>
        <v>74</v>
      </c>
      <c r="BL49" s="118">
        <f t="shared" si="45"/>
        <v>962040.91200000001</v>
      </c>
      <c r="BM49" s="118">
        <f t="shared" si="45"/>
        <v>11</v>
      </c>
      <c r="BN49" s="118">
        <f t="shared" si="45"/>
        <v>4567297.9967999998</v>
      </c>
      <c r="BO49" s="118">
        <f t="shared" si="45"/>
        <v>0</v>
      </c>
      <c r="BP49" s="118">
        <f t="shared" si="45"/>
        <v>0</v>
      </c>
      <c r="BQ49" s="118">
        <f t="shared" si="45"/>
        <v>200</v>
      </c>
      <c r="BR49" s="118">
        <f t="shared" si="45"/>
        <v>2796114.048</v>
      </c>
      <c r="BS49" s="118">
        <f t="shared" si="45"/>
        <v>0</v>
      </c>
      <c r="BT49" s="118">
        <f t="shared" si="45"/>
        <v>0</v>
      </c>
      <c r="BU49" s="118">
        <f t="shared" si="45"/>
        <v>0</v>
      </c>
      <c r="BV49" s="118">
        <f t="shared" si="45"/>
        <v>0</v>
      </c>
      <c r="BW49" s="118">
        <f t="shared" si="45"/>
        <v>95</v>
      </c>
      <c r="BX49" s="118">
        <f t="shared" si="45"/>
        <v>11350680.028799998</v>
      </c>
      <c r="BY49" s="118">
        <f t="shared" si="45"/>
        <v>120</v>
      </c>
      <c r="BZ49" s="118">
        <f t="shared" si="45"/>
        <v>1823552.64</v>
      </c>
      <c r="CA49" s="118">
        <f t="shared" si="45"/>
        <v>0</v>
      </c>
      <c r="CB49" s="118">
        <f t="shared" si="45"/>
        <v>0</v>
      </c>
      <c r="CC49" s="118">
        <f t="shared" si="45"/>
        <v>0</v>
      </c>
      <c r="CD49" s="118">
        <f t="shared" si="45"/>
        <v>0</v>
      </c>
      <c r="CE49" s="118">
        <f t="shared" si="45"/>
        <v>0</v>
      </c>
      <c r="CF49" s="118">
        <f t="shared" si="45"/>
        <v>0</v>
      </c>
      <c r="CG49" s="118">
        <f t="shared" si="45"/>
        <v>8</v>
      </c>
      <c r="CH49" s="118">
        <f t="shared" si="45"/>
        <v>134896.13759999999</v>
      </c>
      <c r="CI49" s="118">
        <f t="shared" si="45"/>
        <v>6</v>
      </c>
      <c r="CJ49" s="118">
        <f t="shared" si="45"/>
        <v>88138.377600000007</v>
      </c>
      <c r="CK49" s="118">
        <f t="shared" si="45"/>
        <v>0</v>
      </c>
      <c r="CL49" s="118">
        <f t="shared" si="45"/>
        <v>0</v>
      </c>
      <c r="CM49" s="118">
        <f t="shared" si="45"/>
        <v>8</v>
      </c>
      <c r="CN49" s="118">
        <f t="shared" si="45"/>
        <v>121570.17599999999</v>
      </c>
      <c r="CO49" s="118">
        <f t="shared" si="45"/>
        <v>10</v>
      </c>
      <c r="CP49" s="118">
        <f t="shared" si="45"/>
        <v>183056.63039999997</v>
      </c>
      <c r="CQ49" s="118">
        <f t="shared" si="45"/>
        <v>42</v>
      </c>
      <c r="CR49" s="118">
        <f t="shared" si="45"/>
        <v>1500119.7511999998</v>
      </c>
      <c r="CS49" s="118">
        <f t="shared" si="45"/>
        <v>0</v>
      </c>
      <c r="CT49" s="118">
        <f t="shared" si="45"/>
        <v>0</v>
      </c>
      <c r="CU49" s="118">
        <f t="shared" si="45"/>
        <v>0</v>
      </c>
      <c r="CV49" s="118">
        <f t="shared" si="45"/>
        <v>0</v>
      </c>
      <c r="CW49" s="118">
        <f t="shared" si="45"/>
        <v>0</v>
      </c>
      <c r="CX49" s="118">
        <f t="shared" si="45"/>
        <v>0</v>
      </c>
      <c r="CY49" s="118">
        <f t="shared" si="45"/>
        <v>0</v>
      </c>
      <c r="CZ49" s="118">
        <f t="shared" si="45"/>
        <v>0</v>
      </c>
      <c r="DA49" s="118">
        <f t="shared" si="45"/>
        <v>0</v>
      </c>
      <c r="DB49" s="118">
        <f t="shared" si="45"/>
        <v>0</v>
      </c>
      <c r="DC49" s="118">
        <f t="shared" si="45"/>
        <v>0</v>
      </c>
      <c r="DD49" s="118">
        <f t="shared" si="45"/>
        <v>0</v>
      </c>
      <c r="DE49" s="118">
        <f t="shared" si="45"/>
        <v>790</v>
      </c>
      <c r="DF49" s="118">
        <f t="shared" si="45"/>
        <v>52696749.767199993</v>
      </c>
      <c r="DG49" s="46">
        <v>3259</v>
      </c>
      <c r="DH49" s="46">
        <v>75553824.2984</v>
      </c>
      <c r="DI49" s="47">
        <f t="shared" si="9"/>
        <v>4049</v>
      </c>
      <c r="DJ49" s="47">
        <f t="shared" si="9"/>
        <v>128250574.06559999</v>
      </c>
    </row>
    <row r="50" spans="1:114" s="1" customFormat="1" ht="30" hidden="1" customHeight="1" x14ac:dyDescent="0.25">
      <c r="A50" s="23"/>
      <c r="B50" s="23">
        <v>29</v>
      </c>
      <c r="C50" s="48" t="s">
        <v>193</v>
      </c>
      <c r="D50" s="103" t="s">
        <v>194</v>
      </c>
      <c r="E50" s="50">
        <v>13916</v>
      </c>
      <c r="F50" s="51">
        <v>2.75</v>
      </c>
      <c r="G50" s="52"/>
      <c r="H50" s="53">
        <v>1</v>
      </c>
      <c r="I50" s="54"/>
      <c r="J50" s="54"/>
      <c r="K50" s="55">
        <v>1.4</v>
      </c>
      <c r="L50" s="55">
        <v>1.68</v>
      </c>
      <c r="M50" s="55">
        <v>2.23</v>
      </c>
      <c r="N50" s="56">
        <v>2.57</v>
      </c>
      <c r="O50" s="77"/>
      <c r="P50" s="58">
        <f t="shared" ref="P50:P57" si="46">SUM(O50*$E50*$F50*$H50*$K50*$P$9)</f>
        <v>0</v>
      </c>
      <c r="Q50" s="64"/>
      <c r="R50" s="58">
        <f t="shared" ref="R50:R57" si="47">SUM(Q50*$E50*$F50*$H50*$K50*$R$9)</f>
        <v>0</v>
      </c>
      <c r="S50" s="64"/>
      <c r="T50" s="60">
        <f t="shared" ref="T50:T57" si="48">SUM(S50*$E50*$F50*$H50*$K50*$T$9)</f>
        <v>0</v>
      </c>
      <c r="U50" s="64"/>
      <c r="V50" s="58">
        <f t="shared" ref="V50:V57" si="49">SUM(U50*$E50*$F50*$H50*$K50*$V$9)</f>
        <v>0</v>
      </c>
      <c r="W50" s="64"/>
      <c r="X50" s="58">
        <f t="shared" ref="X50:X57" si="50">SUM(W50*$E50*$F50*$H50*$K50*$X$9)</f>
        <v>0</v>
      </c>
      <c r="Y50" s="64"/>
      <c r="Z50" s="60">
        <f t="shared" ref="Z50:Z57" si="51">SUM(Y50*$E50*$F50*$H50*$K50*$Z$9)</f>
        <v>0</v>
      </c>
      <c r="AA50" s="105"/>
      <c r="AB50" s="58"/>
      <c r="AC50" s="64"/>
      <c r="AD50" s="58"/>
      <c r="AE50" s="64"/>
      <c r="AF50" s="58"/>
      <c r="AG50" s="64"/>
      <c r="AH50" s="58">
        <f t="shared" ref="AH50:AH57" si="52">AG50*E50*F50*H50*K50</f>
        <v>0</v>
      </c>
      <c r="AI50" s="64"/>
      <c r="AJ50" s="58"/>
      <c r="AK50" s="60">
        <v>0</v>
      </c>
      <c r="AL50" s="58">
        <f t="shared" ref="AL50:AL57" si="53">AK50*$E50*$F50*$H50*$L50*$AL$9</f>
        <v>0</v>
      </c>
      <c r="AM50" s="105"/>
      <c r="AN50" s="58">
        <f t="shared" ref="AN50:AN57" si="54">SUM(AM50*$E50*$F50*$H50*$K50*$AN$9)</f>
        <v>0</v>
      </c>
      <c r="AO50" s="64"/>
      <c r="AP50" s="60">
        <f t="shared" ref="AP50:AP57" si="55">SUM(AO50*$E50*$F50*$H50*$K50*$AP$9)</f>
        <v>0</v>
      </c>
      <c r="AQ50" s="64"/>
      <c r="AR50" s="58">
        <f t="shared" ref="AR50:AR57" si="56">SUM(AQ50*$E50*$F50*$H50*$K50*$AR$9)</f>
        <v>0</v>
      </c>
      <c r="AS50" s="64"/>
      <c r="AT50" s="58">
        <f t="shared" ref="AT50:AT57" si="57">SUM(AS50*$E50*$F50*$H50*$K50*$AT$9)</f>
        <v>0</v>
      </c>
      <c r="AU50" s="64"/>
      <c r="AV50" s="58">
        <f t="shared" ref="AV50:AV57" si="58">SUM(AU50*$E50*$F50*$H50*$K50*$AV$9)</f>
        <v>0</v>
      </c>
      <c r="AW50" s="64"/>
      <c r="AX50" s="58">
        <f t="shared" ref="AX50:AX57" si="59">SUM(AW50*$E50*$F50*$H50*$K50*$AX$9)</f>
        <v>0</v>
      </c>
      <c r="AY50" s="64"/>
      <c r="AZ50" s="58">
        <f t="shared" ref="AZ50:AZ57" si="60">SUM(AY50*$E50*$F50*$H50*$K50*$AZ$9)</f>
        <v>0</v>
      </c>
      <c r="BA50" s="64"/>
      <c r="BB50" s="58">
        <f t="shared" ref="BB50:BB57" si="61">SUM(BA50*$E50*$F50*$H50*$K50*$BB$9)</f>
        <v>0</v>
      </c>
      <c r="BC50" s="64"/>
      <c r="BD50" s="58">
        <f t="shared" ref="BD50:BD57" si="62">SUM(BC50*$E50*$F50*$H50*$K50*$BD$9)</f>
        <v>0</v>
      </c>
      <c r="BE50" s="64"/>
      <c r="BF50" s="58">
        <f t="shared" ref="BF50:BF57" si="63">SUM(BE50*$E50*$F50*$H50*$K50*$BF$9)</f>
        <v>0</v>
      </c>
      <c r="BG50" s="64"/>
      <c r="BH50" s="58">
        <f t="shared" ref="BH50:BH57" si="64">SUM(BG50*$E50*$F50*$H50*$K50*$BH$9)</f>
        <v>0</v>
      </c>
      <c r="BI50" s="64"/>
      <c r="BJ50" s="58">
        <f t="shared" ref="BJ50:BJ57" si="65">SUM(BI50*$E50*$F50*$H50*$K50*$BJ$9)</f>
        <v>0</v>
      </c>
      <c r="BK50" s="64"/>
      <c r="BL50" s="58">
        <f t="shared" ref="BL50:BL57" si="66">SUM(BK50*$E50*$F50*$H50*$K50*$BL$9)</f>
        <v>0</v>
      </c>
      <c r="BM50" s="64"/>
      <c r="BN50" s="58">
        <f t="shared" ref="BN50:BN57" si="67">BM50*$E50*$F50*$H50*$L50*$BN$9</f>
        <v>0</v>
      </c>
      <c r="BO50" s="64"/>
      <c r="BP50" s="58">
        <f t="shared" ref="BP50:BP57" si="68">BO50*$E50*$F50*$H50*$L50*$BP$9</f>
        <v>0</v>
      </c>
      <c r="BQ50" s="124"/>
      <c r="BR50" s="60">
        <f t="shared" ref="BR50:BR57" si="69">BQ50*$E50*$F50*$H50*$L50*$BR$9</f>
        <v>0</v>
      </c>
      <c r="BS50" s="64"/>
      <c r="BT50" s="58">
        <f t="shared" ref="BT50:BT57" si="70">BS50*$E50*$F50*$H50*$L50*$BT$9</f>
        <v>0</v>
      </c>
      <c r="BU50" s="64"/>
      <c r="BV50" s="58">
        <f t="shared" ref="BV50:BV57" si="71">BU50*$E50*$F50*$H50*$L50*$BV$9</f>
        <v>0</v>
      </c>
      <c r="BW50" s="73"/>
      <c r="BX50" s="58">
        <f t="shared" ref="BX50:BX57" si="72">BW50*$E50*$F50*$H50*$L50*$BX$9</f>
        <v>0</v>
      </c>
      <c r="BY50" s="64"/>
      <c r="BZ50" s="58">
        <f t="shared" ref="BZ50:BZ57" si="73">BY50*$E50*$F50*$H50*$L50*$BZ$9</f>
        <v>0</v>
      </c>
      <c r="CA50" s="73">
        <v>0</v>
      </c>
      <c r="CB50" s="67">
        <f t="shared" ref="CB50:CB57" si="74">CA50*$E50*$F50*$H50*$L50*$CB$9</f>
        <v>0</v>
      </c>
      <c r="CC50" s="64"/>
      <c r="CD50" s="58">
        <f t="shared" ref="CD50:CD57" si="75">CC50*$E50*$F50*$H50*$L50*$CD$9</f>
        <v>0</v>
      </c>
      <c r="CE50" s="64"/>
      <c r="CF50" s="58">
        <f t="shared" ref="CF50:CF57" si="76">CE50*$E50*$F50*$H50*$L50*$CF$9</f>
        <v>0</v>
      </c>
      <c r="CG50" s="60"/>
      <c r="CH50" s="58">
        <f t="shared" ref="CH50:CH57" si="77">CG50*$E50*$F50*$H50*$L50*$CH$9</f>
        <v>0</v>
      </c>
      <c r="CI50" s="64"/>
      <c r="CJ50" s="58">
        <f t="shared" ref="CJ50:CJ57" si="78">CI50*$E50*$F50*$H50*$L50*$CJ$9</f>
        <v>0</v>
      </c>
      <c r="CK50" s="64"/>
      <c r="CL50" s="58">
        <f t="shared" ref="CL50:CL57" si="79">CK50*$E50*$F50*$H50*$L50*$CL$9</f>
        <v>0</v>
      </c>
      <c r="CM50" s="64"/>
      <c r="CN50" s="58">
        <f t="shared" ref="CN50:CN57" si="80">CM50*$E50*$F50*$H50*$L50*$CN$9</f>
        <v>0</v>
      </c>
      <c r="CO50" s="64"/>
      <c r="CP50" s="58">
        <f t="shared" ref="CP50:CP57" si="81">CO50*$E50*$F50*$H50*$L50*$CP$9</f>
        <v>0</v>
      </c>
      <c r="CQ50" s="64"/>
      <c r="CR50" s="58">
        <f t="shared" ref="CR50:CR57" si="82">CQ50*$E50*$F50*$H50*$M50*$CR$9</f>
        <v>0</v>
      </c>
      <c r="CS50" s="64"/>
      <c r="CT50" s="58">
        <f t="shared" ref="CT50:CT57" si="83">CS50*$E50*$F50*$H50*$N50*$CT$9</f>
        <v>0</v>
      </c>
      <c r="CU50" s="60"/>
      <c r="CV50" s="58">
        <f t="shared" ref="CV50:CV57" si="84">CU50*E50*F50*H50</f>
        <v>0</v>
      </c>
      <c r="CW50" s="60"/>
      <c r="CX50" s="58"/>
      <c r="CY50" s="58"/>
      <c r="CZ50" s="58">
        <f t="shared" ref="CZ50:CZ57" si="85">SUM(CY50*$E50*$F50*$H50*$K50*$R$9)</f>
        <v>0</v>
      </c>
      <c r="DA50" s="58"/>
      <c r="DB50" s="58"/>
      <c r="DC50" s="58"/>
      <c r="DD50" s="58"/>
      <c r="DE50" s="70">
        <f t="shared" ref="DE50:DF57" si="86">SUM(Q50+O50+AA50+S50+U50+AC50+Y50+W50+AE50+AI50+AG50+AK50+AM50+AQ50+BM50+BS50+AO50+BA50+BC50+CE50+CG50+CC50+CI50+CK50+BW50+BY50+AS50+AU50+AW50+AY50+BO50+BQ50+BU50+BE50+BG50+BI50+BK50+CA50+CM50+CO50+CQ50+CS50+CU50+CW50+DA50+DC50)</f>
        <v>0</v>
      </c>
      <c r="DF50" s="70">
        <f t="shared" si="86"/>
        <v>0</v>
      </c>
      <c r="DG50" s="71">
        <v>4</v>
      </c>
      <c r="DH50" s="71">
        <v>235737.03999999998</v>
      </c>
      <c r="DI50" s="72">
        <f t="shared" si="9"/>
        <v>4</v>
      </c>
      <c r="DJ50" s="72">
        <f t="shared" si="9"/>
        <v>235737.03999999998</v>
      </c>
    </row>
    <row r="51" spans="1:114" s="1" customFormat="1" ht="30" hidden="1" x14ac:dyDescent="0.25">
      <c r="A51" s="23"/>
      <c r="B51" s="23">
        <v>30</v>
      </c>
      <c r="C51" s="74" t="s">
        <v>195</v>
      </c>
      <c r="D51" s="103" t="s">
        <v>196</v>
      </c>
      <c r="E51" s="50">
        <v>13916</v>
      </c>
      <c r="F51" s="51">
        <v>4.9000000000000004</v>
      </c>
      <c r="G51" s="52"/>
      <c r="H51" s="53">
        <v>1</v>
      </c>
      <c r="I51" s="54"/>
      <c r="J51" s="54"/>
      <c r="K51" s="121">
        <v>1.4</v>
      </c>
      <c r="L51" s="121">
        <v>1.68</v>
      </c>
      <c r="M51" s="121">
        <v>2.23</v>
      </c>
      <c r="N51" s="122">
        <v>2.57</v>
      </c>
      <c r="O51" s="77"/>
      <c r="P51" s="58">
        <f t="shared" si="46"/>
        <v>0</v>
      </c>
      <c r="Q51" s="64"/>
      <c r="R51" s="58">
        <f t="shared" si="47"/>
        <v>0</v>
      </c>
      <c r="S51" s="64"/>
      <c r="T51" s="60">
        <f t="shared" si="48"/>
        <v>0</v>
      </c>
      <c r="U51" s="64"/>
      <c r="V51" s="58">
        <f t="shared" si="49"/>
        <v>0</v>
      </c>
      <c r="W51" s="64"/>
      <c r="X51" s="58">
        <f t="shared" si="50"/>
        <v>0</v>
      </c>
      <c r="Y51" s="64"/>
      <c r="Z51" s="60">
        <f t="shared" si="51"/>
        <v>0</v>
      </c>
      <c r="AA51" s="105"/>
      <c r="AB51" s="58"/>
      <c r="AC51" s="64"/>
      <c r="AD51" s="58"/>
      <c r="AE51" s="64"/>
      <c r="AF51" s="58"/>
      <c r="AG51" s="64"/>
      <c r="AH51" s="58">
        <f t="shared" si="52"/>
        <v>0</v>
      </c>
      <c r="AI51" s="64"/>
      <c r="AJ51" s="58"/>
      <c r="AK51" s="60">
        <v>0</v>
      </c>
      <c r="AL51" s="58">
        <f t="shared" si="53"/>
        <v>0</v>
      </c>
      <c r="AM51" s="105"/>
      <c r="AN51" s="58">
        <f t="shared" si="54"/>
        <v>0</v>
      </c>
      <c r="AO51" s="64"/>
      <c r="AP51" s="60">
        <f t="shared" si="55"/>
        <v>0</v>
      </c>
      <c r="AQ51" s="64"/>
      <c r="AR51" s="58">
        <f t="shared" si="56"/>
        <v>0</v>
      </c>
      <c r="AS51" s="64"/>
      <c r="AT51" s="58">
        <f t="shared" si="57"/>
        <v>0</v>
      </c>
      <c r="AU51" s="64"/>
      <c r="AV51" s="58">
        <f t="shared" si="58"/>
        <v>0</v>
      </c>
      <c r="AW51" s="64"/>
      <c r="AX51" s="58">
        <f t="shared" si="59"/>
        <v>0</v>
      </c>
      <c r="AY51" s="64"/>
      <c r="AZ51" s="58">
        <f t="shared" si="60"/>
        <v>0</v>
      </c>
      <c r="BA51" s="64"/>
      <c r="BB51" s="58">
        <f t="shared" si="61"/>
        <v>0</v>
      </c>
      <c r="BC51" s="64"/>
      <c r="BD51" s="58">
        <f t="shared" si="62"/>
        <v>0</v>
      </c>
      <c r="BE51" s="64"/>
      <c r="BF51" s="58">
        <f t="shared" si="63"/>
        <v>0</v>
      </c>
      <c r="BG51" s="64"/>
      <c r="BH51" s="58">
        <f t="shared" si="64"/>
        <v>0</v>
      </c>
      <c r="BI51" s="64"/>
      <c r="BJ51" s="58">
        <f t="shared" si="65"/>
        <v>0</v>
      </c>
      <c r="BK51" s="64"/>
      <c r="BL51" s="58">
        <f t="shared" si="66"/>
        <v>0</v>
      </c>
      <c r="BM51" s="64"/>
      <c r="BN51" s="58">
        <f t="shared" si="67"/>
        <v>0</v>
      </c>
      <c r="BO51" s="64"/>
      <c r="BP51" s="58">
        <f t="shared" si="68"/>
        <v>0</v>
      </c>
      <c r="BQ51" s="124"/>
      <c r="BR51" s="60">
        <f t="shared" si="69"/>
        <v>0</v>
      </c>
      <c r="BS51" s="64"/>
      <c r="BT51" s="58">
        <f t="shared" si="70"/>
        <v>0</v>
      </c>
      <c r="BU51" s="64"/>
      <c r="BV51" s="58">
        <f t="shared" si="71"/>
        <v>0</v>
      </c>
      <c r="BW51" s="73"/>
      <c r="BX51" s="58">
        <f t="shared" si="72"/>
        <v>0</v>
      </c>
      <c r="BY51" s="64"/>
      <c r="BZ51" s="58">
        <f t="shared" si="73"/>
        <v>0</v>
      </c>
      <c r="CA51" s="73">
        <v>0</v>
      </c>
      <c r="CB51" s="67">
        <f t="shared" si="74"/>
        <v>0</v>
      </c>
      <c r="CC51" s="64"/>
      <c r="CD51" s="58">
        <f t="shared" si="75"/>
        <v>0</v>
      </c>
      <c r="CE51" s="64"/>
      <c r="CF51" s="58">
        <f t="shared" si="76"/>
        <v>0</v>
      </c>
      <c r="CG51" s="60"/>
      <c r="CH51" s="58">
        <f t="shared" si="77"/>
        <v>0</v>
      </c>
      <c r="CI51" s="64"/>
      <c r="CJ51" s="58">
        <f t="shared" si="78"/>
        <v>0</v>
      </c>
      <c r="CK51" s="64"/>
      <c r="CL51" s="58">
        <f t="shared" si="79"/>
        <v>0</v>
      </c>
      <c r="CM51" s="64"/>
      <c r="CN51" s="58">
        <f t="shared" si="80"/>
        <v>0</v>
      </c>
      <c r="CO51" s="64"/>
      <c r="CP51" s="58">
        <f t="shared" si="81"/>
        <v>0</v>
      </c>
      <c r="CQ51" s="64"/>
      <c r="CR51" s="58">
        <f t="shared" si="82"/>
        <v>0</v>
      </c>
      <c r="CS51" s="64"/>
      <c r="CT51" s="58">
        <f t="shared" si="83"/>
        <v>0</v>
      </c>
      <c r="CU51" s="60"/>
      <c r="CV51" s="58">
        <f t="shared" si="84"/>
        <v>0</v>
      </c>
      <c r="CW51" s="60"/>
      <c r="CX51" s="58"/>
      <c r="CY51" s="58"/>
      <c r="CZ51" s="58">
        <f t="shared" si="85"/>
        <v>0</v>
      </c>
      <c r="DA51" s="58"/>
      <c r="DB51" s="58"/>
      <c r="DC51" s="58"/>
      <c r="DD51" s="58"/>
      <c r="DE51" s="70">
        <f t="shared" si="86"/>
        <v>0</v>
      </c>
      <c r="DF51" s="70">
        <f t="shared" si="86"/>
        <v>0</v>
      </c>
      <c r="DG51" s="71">
        <v>0</v>
      </c>
      <c r="DH51" s="71">
        <v>0</v>
      </c>
      <c r="DI51" s="72">
        <f t="shared" si="9"/>
        <v>0</v>
      </c>
      <c r="DJ51" s="72">
        <f t="shared" si="9"/>
        <v>0</v>
      </c>
    </row>
    <row r="52" spans="1:114" s="1" customFormat="1" ht="30" hidden="1" x14ac:dyDescent="0.25">
      <c r="A52" s="23"/>
      <c r="B52" s="23">
        <v>31</v>
      </c>
      <c r="C52" s="74" t="s">
        <v>197</v>
      </c>
      <c r="D52" s="140" t="s">
        <v>198</v>
      </c>
      <c r="E52" s="50">
        <v>13916</v>
      </c>
      <c r="F52" s="51">
        <v>22.2</v>
      </c>
      <c r="G52" s="52"/>
      <c r="H52" s="141">
        <v>0.8</v>
      </c>
      <c r="I52" s="54"/>
      <c r="J52" s="54"/>
      <c r="K52" s="142">
        <v>1.4</v>
      </c>
      <c r="L52" s="121">
        <v>1.68</v>
      </c>
      <c r="M52" s="121">
        <v>2.23</v>
      </c>
      <c r="N52" s="122">
        <v>2.57</v>
      </c>
      <c r="O52" s="77"/>
      <c r="P52" s="58">
        <f>SUM(O52*$E52*$F52*$H52*$K52*$P$9)</f>
        <v>0</v>
      </c>
      <c r="Q52" s="64"/>
      <c r="R52" s="58">
        <f t="shared" si="47"/>
        <v>0</v>
      </c>
      <c r="S52" s="64"/>
      <c r="T52" s="60">
        <f t="shared" si="48"/>
        <v>0</v>
      </c>
      <c r="U52" s="64"/>
      <c r="V52" s="58">
        <f t="shared" si="49"/>
        <v>0</v>
      </c>
      <c r="W52" s="64"/>
      <c r="X52" s="58">
        <f t="shared" si="50"/>
        <v>0</v>
      </c>
      <c r="Y52" s="64"/>
      <c r="Z52" s="60">
        <f t="shared" si="51"/>
        <v>0</v>
      </c>
      <c r="AA52" s="105">
        <v>0</v>
      </c>
      <c r="AB52" s="58">
        <v>0</v>
      </c>
      <c r="AC52" s="60">
        <v>0</v>
      </c>
      <c r="AD52" s="58">
        <v>0</v>
      </c>
      <c r="AE52" s="64">
        <v>0</v>
      </c>
      <c r="AF52" s="58">
        <v>0</v>
      </c>
      <c r="AG52" s="73">
        <v>79</v>
      </c>
      <c r="AH52" s="58">
        <f t="shared" si="52"/>
        <v>27334586.495999999</v>
      </c>
      <c r="AI52" s="77">
        <v>0</v>
      </c>
      <c r="AJ52" s="58">
        <v>0</v>
      </c>
      <c r="AK52" s="60">
        <v>0</v>
      </c>
      <c r="AL52" s="58">
        <f t="shared" si="53"/>
        <v>0</v>
      </c>
      <c r="AM52" s="105"/>
      <c r="AN52" s="58">
        <f t="shared" si="54"/>
        <v>0</v>
      </c>
      <c r="AO52" s="64"/>
      <c r="AP52" s="60">
        <f t="shared" si="55"/>
        <v>0</v>
      </c>
      <c r="AQ52" s="64"/>
      <c r="AR52" s="58">
        <f t="shared" si="56"/>
        <v>0</v>
      </c>
      <c r="AS52" s="64"/>
      <c r="AT52" s="58">
        <f t="shared" si="57"/>
        <v>0</v>
      </c>
      <c r="AU52" s="64"/>
      <c r="AV52" s="58">
        <f t="shared" si="58"/>
        <v>0</v>
      </c>
      <c r="AW52" s="64"/>
      <c r="AX52" s="58">
        <f t="shared" si="59"/>
        <v>0</v>
      </c>
      <c r="AY52" s="64"/>
      <c r="AZ52" s="58">
        <f t="shared" si="60"/>
        <v>0</v>
      </c>
      <c r="BA52" s="64"/>
      <c r="BB52" s="58">
        <f t="shared" si="61"/>
        <v>0</v>
      </c>
      <c r="BC52" s="64"/>
      <c r="BD52" s="58">
        <f t="shared" si="62"/>
        <v>0</v>
      </c>
      <c r="BE52" s="64"/>
      <c r="BF52" s="58">
        <f t="shared" si="63"/>
        <v>0</v>
      </c>
      <c r="BG52" s="64"/>
      <c r="BH52" s="58">
        <f t="shared" si="64"/>
        <v>0</v>
      </c>
      <c r="BI52" s="64"/>
      <c r="BJ52" s="58">
        <f t="shared" si="65"/>
        <v>0</v>
      </c>
      <c r="BK52" s="64"/>
      <c r="BL52" s="58">
        <f t="shared" si="66"/>
        <v>0</v>
      </c>
      <c r="BM52" s="143">
        <v>11</v>
      </c>
      <c r="BN52" s="58">
        <f t="shared" si="67"/>
        <v>4567297.9967999998</v>
      </c>
      <c r="BO52" s="64"/>
      <c r="BP52" s="58">
        <f t="shared" si="68"/>
        <v>0</v>
      </c>
      <c r="BQ52" s="124"/>
      <c r="BR52" s="60">
        <f t="shared" si="69"/>
        <v>0</v>
      </c>
      <c r="BS52" s="64"/>
      <c r="BT52" s="58">
        <f t="shared" si="70"/>
        <v>0</v>
      </c>
      <c r="BU52" s="64"/>
      <c r="BV52" s="58">
        <f t="shared" si="71"/>
        <v>0</v>
      </c>
      <c r="BW52" s="73">
        <v>25</v>
      </c>
      <c r="BX52" s="58">
        <f t="shared" si="72"/>
        <v>10380222.719999999</v>
      </c>
      <c r="BY52" s="64"/>
      <c r="BZ52" s="58">
        <f t="shared" si="73"/>
        <v>0</v>
      </c>
      <c r="CA52" s="73">
        <v>0</v>
      </c>
      <c r="CB52" s="67">
        <f t="shared" si="74"/>
        <v>0</v>
      </c>
      <c r="CC52" s="64"/>
      <c r="CD52" s="58">
        <f t="shared" si="75"/>
        <v>0</v>
      </c>
      <c r="CE52" s="64"/>
      <c r="CF52" s="58">
        <f t="shared" si="76"/>
        <v>0</v>
      </c>
      <c r="CG52" s="60"/>
      <c r="CH52" s="58">
        <f t="shared" si="77"/>
        <v>0</v>
      </c>
      <c r="CI52" s="64"/>
      <c r="CJ52" s="58">
        <f t="shared" si="78"/>
        <v>0</v>
      </c>
      <c r="CK52" s="64"/>
      <c r="CL52" s="58">
        <f t="shared" si="79"/>
        <v>0</v>
      </c>
      <c r="CM52" s="64"/>
      <c r="CN52" s="58">
        <f t="shared" si="80"/>
        <v>0</v>
      </c>
      <c r="CO52" s="64"/>
      <c r="CP52" s="58">
        <f t="shared" si="81"/>
        <v>0</v>
      </c>
      <c r="CQ52" s="64"/>
      <c r="CR52" s="58">
        <f t="shared" si="82"/>
        <v>0</v>
      </c>
      <c r="CS52" s="64"/>
      <c r="CT52" s="58">
        <f t="shared" si="83"/>
        <v>0</v>
      </c>
      <c r="CU52" s="60"/>
      <c r="CV52" s="58">
        <f t="shared" si="84"/>
        <v>0</v>
      </c>
      <c r="CW52" s="60"/>
      <c r="CX52" s="58"/>
      <c r="CY52" s="58"/>
      <c r="CZ52" s="58">
        <f t="shared" si="85"/>
        <v>0</v>
      </c>
      <c r="DA52" s="58"/>
      <c r="DB52" s="58"/>
      <c r="DC52" s="58"/>
      <c r="DD52" s="58"/>
      <c r="DE52" s="70">
        <f t="shared" si="86"/>
        <v>115</v>
      </c>
      <c r="DF52" s="70">
        <f t="shared" si="86"/>
        <v>42282107.212799996</v>
      </c>
      <c r="DG52" s="71">
        <v>90</v>
      </c>
      <c r="DH52" s="71">
        <v>31140668.16</v>
      </c>
      <c r="DI52" s="72">
        <f t="shared" si="9"/>
        <v>205</v>
      </c>
      <c r="DJ52" s="72">
        <f t="shared" si="9"/>
        <v>73422775.372799993</v>
      </c>
    </row>
    <row r="53" spans="1:114" s="1" customFormat="1" hidden="1" x14ac:dyDescent="0.25">
      <c r="A53" s="23"/>
      <c r="B53" s="23">
        <v>32</v>
      </c>
      <c r="C53" s="48" t="s">
        <v>199</v>
      </c>
      <c r="D53" s="103" t="s">
        <v>200</v>
      </c>
      <c r="E53" s="50">
        <v>13916</v>
      </c>
      <c r="F53" s="51">
        <v>0.97</v>
      </c>
      <c r="G53" s="52"/>
      <c r="H53" s="53">
        <v>1</v>
      </c>
      <c r="I53" s="54"/>
      <c r="J53" s="54"/>
      <c r="K53" s="55">
        <v>1.4</v>
      </c>
      <c r="L53" s="55">
        <v>1.68</v>
      </c>
      <c r="M53" s="55">
        <v>2.23</v>
      </c>
      <c r="N53" s="56">
        <v>2.57</v>
      </c>
      <c r="O53" s="107">
        <v>4</v>
      </c>
      <c r="P53" s="58">
        <f t="shared" si="46"/>
        <v>75591.712</v>
      </c>
      <c r="Q53" s="64"/>
      <c r="R53" s="58">
        <f t="shared" si="47"/>
        <v>0</v>
      </c>
      <c r="S53" s="64"/>
      <c r="T53" s="60">
        <f t="shared" si="48"/>
        <v>0</v>
      </c>
      <c r="U53" s="64"/>
      <c r="V53" s="58">
        <f t="shared" si="49"/>
        <v>0</v>
      </c>
      <c r="W53" s="64"/>
      <c r="X53" s="58">
        <f t="shared" si="50"/>
        <v>0</v>
      </c>
      <c r="Y53" s="64"/>
      <c r="Z53" s="60">
        <f t="shared" si="51"/>
        <v>0</v>
      </c>
      <c r="AA53" s="105">
        <v>0</v>
      </c>
      <c r="AB53" s="58">
        <v>0</v>
      </c>
      <c r="AC53" s="60">
        <v>15</v>
      </c>
      <c r="AD53" s="58">
        <f>AC53*E53*F53*H53*K53</f>
        <v>283468.92</v>
      </c>
      <c r="AE53" s="64">
        <v>0</v>
      </c>
      <c r="AF53" s="58">
        <v>0</v>
      </c>
      <c r="AG53" s="73">
        <v>15</v>
      </c>
      <c r="AH53" s="58">
        <f t="shared" si="52"/>
        <v>283468.92</v>
      </c>
      <c r="AI53" s="64">
        <v>0</v>
      </c>
      <c r="AJ53" s="58">
        <v>0</v>
      </c>
      <c r="AK53" s="60"/>
      <c r="AL53" s="58">
        <f t="shared" si="53"/>
        <v>0</v>
      </c>
      <c r="AM53" s="105"/>
      <c r="AN53" s="58">
        <f t="shared" si="54"/>
        <v>0</v>
      </c>
      <c r="AO53" s="64"/>
      <c r="AP53" s="60">
        <f t="shared" si="55"/>
        <v>0</v>
      </c>
      <c r="AQ53" s="64"/>
      <c r="AR53" s="58">
        <f t="shared" si="56"/>
        <v>0</v>
      </c>
      <c r="AS53" s="64"/>
      <c r="AT53" s="58">
        <f t="shared" si="57"/>
        <v>0</v>
      </c>
      <c r="AU53" s="64"/>
      <c r="AV53" s="58">
        <f t="shared" si="58"/>
        <v>0</v>
      </c>
      <c r="AW53" s="64"/>
      <c r="AX53" s="58">
        <f t="shared" si="59"/>
        <v>0</v>
      </c>
      <c r="AY53" s="64"/>
      <c r="AZ53" s="58">
        <f t="shared" si="60"/>
        <v>0</v>
      </c>
      <c r="BA53" s="64"/>
      <c r="BB53" s="58">
        <f t="shared" si="61"/>
        <v>0</v>
      </c>
      <c r="BC53" s="64"/>
      <c r="BD53" s="58">
        <f t="shared" si="62"/>
        <v>0</v>
      </c>
      <c r="BE53" s="64"/>
      <c r="BF53" s="58">
        <f t="shared" si="63"/>
        <v>0</v>
      </c>
      <c r="BG53" s="64"/>
      <c r="BH53" s="58">
        <f t="shared" si="64"/>
        <v>0</v>
      </c>
      <c r="BI53" s="64"/>
      <c r="BJ53" s="58">
        <f t="shared" si="65"/>
        <v>0</v>
      </c>
      <c r="BK53" s="60">
        <v>4</v>
      </c>
      <c r="BL53" s="58">
        <f t="shared" si="66"/>
        <v>75591.712</v>
      </c>
      <c r="BM53" s="143"/>
      <c r="BN53" s="58">
        <f t="shared" si="67"/>
        <v>0</v>
      </c>
      <c r="BO53" s="64"/>
      <c r="BP53" s="58">
        <f t="shared" si="68"/>
        <v>0</v>
      </c>
      <c r="BQ53" s="124"/>
      <c r="BR53" s="60">
        <f t="shared" si="69"/>
        <v>0</v>
      </c>
      <c r="BS53" s="64"/>
      <c r="BT53" s="58">
        <f t="shared" si="70"/>
        <v>0</v>
      </c>
      <c r="BU53" s="64"/>
      <c r="BV53" s="58">
        <f t="shared" si="71"/>
        <v>0</v>
      </c>
      <c r="BW53" s="65">
        <v>5</v>
      </c>
      <c r="BX53" s="58">
        <f t="shared" si="72"/>
        <v>113387.56799999998</v>
      </c>
      <c r="BY53" s="60"/>
      <c r="BZ53" s="58">
        <f t="shared" si="73"/>
        <v>0</v>
      </c>
      <c r="CA53" s="73"/>
      <c r="CB53" s="67">
        <f t="shared" si="74"/>
        <v>0</v>
      </c>
      <c r="CC53" s="64"/>
      <c r="CD53" s="58">
        <f t="shared" si="75"/>
        <v>0</v>
      </c>
      <c r="CE53" s="64"/>
      <c r="CF53" s="58">
        <f t="shared" si="76"/>
        <v>0</v>
      </c>
      <c r="CG53" s="60">
        <v>3</v>
      </c>
      <c r="CH53" s="58">
        <f t="shared" si="77"/>
        <v>68032.540799999988</v>
      </c>
      <c r="CI53" s="64"/>
      <c r="CJ53" s="58">
        <f t="shared" si="78"/>
        <v>0</v>
      </c>
      <c r="CK53" s="64"/>
      <c r="CL53" s="58">
        <f t="shared" si="79"/>
        <v>0</v>
      </c>
      <c r="CM53" s="60"/>
      <c r="CN53" s="58">
        <f t="shared" si="80"/>
        <v>0</v>
      </c>
      <c r="CO53" s="64"/>
      <c r="CP53" s="58">
        <f t="shared" si="81"/>
        <v>0</v>
      </c>
      <c r="CQ53" s="114">
        <v>2</v>
      </c>
      <c r="CR53" s="58">
        <f t="shared" si="82"/>
        <v>60203.3992</v>
      </c>
      <c r="CS53" s="64"/>
      <c r="CT53" s="58">
        <f t="shared" si="83"/>
        <v>0</v>
      </c>
      <c r="CU53" s="60"/>
      <c r="CV53" s="58">
        <f t="shared" si="84"/>
        <v>0</v>
      </c>
      <c r="CW53" s="60"/>
      <c r="CX53" s="58"/>
      <c r="CY53" s="58"/>
      <c r="CZ53" s="58">
        <f t="shared" si="85"/>
        <v>0</v>
      </c>
      <c r="DA53" s="58"/>
      <c r="DB53" s="58"/>
      <c r="DC53" s="58"/>
      <c r="DD53" s="58"/>
      <c r="DE53" s="70">
        <f t="shared" si="86"/>
        <v>48</v>
      </c>
      <c r="DF53" s="70">
        <f t="shared" si="86"/>
        <v>959744.77199999976</v>
      </c>
      <c r="DG53" s="71">
        <v>463</v>
      </c>
      <c r="DH53" s="71">
        <v>8955188.1384000015</v>
      </c>
      <c r="DI53" s="72">
        <f t="shared" si="9"/>
        <v>511</v>
      </c>
      <c r="DJ53" s="72">
        <f t="shared" si="9"/>
        <v>9914932.9104000013</v>
      </c>
    </row>
    <row r="54" spans="1:114" s="1" customFormat="1" ht="30" hidden="1" x14ac:dyDescent="0.25">
      <c r="A54" s="23"/>
      <c r="B54" s="23">
        <v>33</v>
      </c>
      <c r="C54" s="48" t="s">
        <v>201</v>
      </c>
      <c r="D54" s="103" t="s">
        <v>202</v>
      </c>
      <c r="E54" s="50">
        <v>13916</v>
      </c>
      <c r="F54" s="51">
        <v>1.1599999999999999</v>
      </c>
      <c r="G54" s="52"/>
      <c r="H54" s="53">
        <v>1</v>
      </c>
      <c r="I54" s="54"/>
      <c r="J54" s="54"/>
      <c r="K54" s="55">
        <v>1.4</v>
      </c>
      <c r="L54" s="55">
        <v>1.68</v>
      </c>
      <c r="M54" s="55">
        <v>2.23</v>
      </c>
      <c r="N54" s="56">
        <v>2.57</v>
      </c>
      <c r="O54" s="107">
        <v>0</v>
      </c>
      <c r="P54" s="58">
        <f t="shared" si="46"/>
        <v>0</v>
      </c>
      <c r="Q54" s="64">
        <v>0</v>
      </c>
      <c r="R54" s="58">
        <f t="shared" si="47"/>
        <v>0</v>
      </c>
      <c r="S54" s="64">
        <v>0</v>
      </c>
      <c r="T54" s="60">
        <f t="shared" si="48"/>
        <v>0</v>
      </c>
      <c r="U54" s="64">
        <v>0</v>
      </c>
      <c r="V54" s="58">
        <f t="shared" si="49"/>
        <v>0</v>
      </c>
      <c r="W54" s="64">
        <v>0</v>
      </c>
      <c r="X54" s="58">
        <f t="shared" si="50"/>
        <v>0</v>
      </c>
      <c r="Y54" s="115"/>
      <c r="Z54" s="60">
        <f t="shared" si="51"/>
        <v>0</v>
      </c>
      <c r="AA54" s="105"/>
      <c r="AB54" s="58"/>
      <c r="AC54" s="60"/>
      <c r="AD54" s="58"/>
      <c r="AE54" s="64"/>
      <c r="AF54" s="58"/>
      <c r="AG54" s="64">
        <v>0</v>
      </c>
      <c r="AH54" s="58">
        <f t="shared" si="52"/>
        <v>0</v>
      </c>
      <c r="AI54" s="64">
        <v>0</v>
      </c>
      <c r="AJ54" s="58">
        <v>0</v>
      </c>
      <c r="AK54" s="114">
        <v>1</v>
      </c>
      <c r="AL54" s="58">
        <f t="shared" si="53"/>
        <v>27119.500799999998</v>
      </c>
      <c r="AM54" s="105"/>
      <c r="AN54" s="58">
        <f t="shared" si="54"/>
        <v>0</v>
      </c>
      <c r="AO54" s="64"/>
      <c r="AP54" s="60">
        <f t="shared" si="55"/>
        <v>0</v>
      </c>
      <c r="AQ54" s="64">
        <v>0</v>
      </c>
      <c r="AR54" s="58">
        <f t="shared" si="56"/>
        <v>0</v>
      </c>
      <c r="AS54" s="64">
        <v>0</v>
      </c>
      <c r="AT54" s="58">
        <f t="shared" si="57"/>
        <v>0</v>
      </c>
      <c r="AU54" s="64"/>
      <c r="AV54" s="58">
        <f t="shared" si="58"/>
        <v>0</v>
      </c>
      <c r="AW54" s="64"/>
      <c r="AX54" s="58">
        <f t="shared" si="59"/>
        <v>0</v>
      </c>
      <c r="AY54" s="64"/>
      <c r="AZ54" s="58">
        <f t="shared" si="60"/>
        <v>0</v>
      </c>
      <c r="BA54" s="64"/>
      <c r="BB54" s="58">
        <f t="shared" si="61"/>
        <v>0</v>
      </c>
      <c r="BC54" s="64">
        <v>0</v>
      </c>
      <c r="BD54" s="58">
        <f t="shared" si="62"/>
        <v>0</v>
      </c>
      <c r="BE54" s="64">
        <v>0</v>
      </c>
      <c r="BF54" s="58">
        <f t="shared" si="63"/>
        <v>0</v>
      </c>
      <c r="BG54" s="64">
        <v>0</v>
      </c>
      <c r="BH54" s="58">
        <f t="shared" si="64"/>
        <v>0</v>
      </c>
      <c r="BI54" s="64">
        <v>0</v>
      </c>
      <c r="BJ54" s="58">
        <f t="shared" si="65"/>
        <v>0</v>
      </c>
      <c r="BK54" s="60"/>
      <c r="BL54" s="58">
        <f t="shared" si="66"/>
        <v>0</v>
      </c>
      <c r="BM54" s="64">
        <v>0</v>
      </c>
      <c r="BN54" s="58">
        <f t="shared" si="67"/>
        <v>0</v>
      </c>
      <c r="BO54" s="64">
        <v>0</v>
      </c>
      <c r="BP54" s="58">
        <f t="shared" si="68"/>
        <v>0</v>
      </c>
      <c r="BQ54" s="124">
        <v>0</v>
      </c>
      <c r="BR54" s="60">
        <f t="shared" si="69"/>
        <v>0</v>
      </c>
      <c r="BS54" s="64">
        <v>0</v>
      </c>
      <c r="BT54" s="58">
        <f t="shared" si="70"/>
        <v>0</v>
      </c>
      <c r="BU54" s="64">
        <v>0</v>
      </c>
      <c r="BV54" s="58">
        <f t="shared" si="71"/>
        <v>0</v>
      </c>
      <c r="BW54" s="73"/>
      <c r="BX54" s="58">
        <f t="shared" si="72"/>
        <v>0</v>
      </c>
      <c r="BY54" s="60"/>
      <c r="BZ54" s="58">
        <f t="shared" si="73"/>
        <v>0</v>
      </c>
      <c r="CA54" s="73">
        <v>0</v>
      </c>
      <c r="CB54" s="67">
        <f t="shared" si="74"/>
        <v>0</v>
      </c>
      <c r="CC54" s="64">
        <v>0</v>
      </c>
      <c r="CD54" s="58">
        <f t="shared" si="75"/>
        <v>0</v>
      </c>
      <c r="CE54" s="64"/>
      <c r="CF54" s="58">
        <f t="shared" si="76"/>
        <v>0</v>
      </c>
      <c r="CG54" s="60">
        <v>0</v>
      </c>
      <c r="CH54" s="58">
        <f t="shared" si="77"/>
        <v>0</v>
      </c>
      <c r="CI54" s="64">
        <v>0</v>
      </c>
      <c r="CJ54" s="58">
        <f t="shared" si="78"/>
        <v>0</v>
      </c>
      <c r="CK54" s="64"/>
      <c r="CL54" s="58">
        <f t="shared" si="79"/>
        <v>0</v>
      </c>
      <c r="CM54" s="60"/>
      <c r="CN54" s="58">
        <f t="shared" si="80"/>
        <v>0</v>
      </c>
      <c r="CO54" s="60">
        <v>2</v>
      </c>
      <c r="CP54" s="58">
        <f t="shared" si="81"/>
        <v>54239.001599999996</v>
      </c>
      <c r="CQ54" s="60">
        <v>40</v>
      </c>
      <c r="CR54" s="58">
        <f t="shared" si="82"/>
        <v>1439916.3519999997</v>
      </c>
      <c r="CS54" s="64">
        <v>0</v>
      </c>
      <c r="CT54" s="58">
        <f t="shared" si="83"/>
        <v>0</v>
      </c>
      <c r="CU54" s="60"/>
      <c r="CV54" s="58">
        <f t="shared" si="84"/>
        <v>0</v>
      </c>
      <c r="CW54" s="60"/>
      <c r="CX54" s="58"/>
      <c r="CY54" s="58"/>
      <c r="CZ54" s="58">
        <f t="shared" si="85"/>
        <v>0</v>
      </c>
      <c r="DA54" s="58"/>
      <c r="DB54" s="58"/>
      <c r="DC54" s="58"/>
      <c r="DD54" s="58"/>
      <c r="DE54" s="70">
        <f t="shared" si="86"/>
        <v>43</v>
      </c>
      <c r="DF54" s="70">
        <f t="shared" si="86"/>
        <v>1521274.8543999996</v>
      </c>
      <c r="DG54" s="71">
        <v>14</v>
      </c>
      <c r="DH54" s="71">
        <v>329953.9264</v>
      </c>
      <c r="DI54" s="72">
        <f t="shared" si="9"/>
        <v>57</v>
      </c>
      <c r="DJ54" s="72">
        <f t="shared" si="9"/>
        <v>1851228.7807999996</v>
      </c>
    </row>
    <row r="55" spans="1:114" s="1" customFormat="1" hidden="1" x14ac:dyDescent="0.25">
      <c r="A55" s="23"/>
      <c r="B55" s="23">
        <v>34</v>
      </c>
      <c r="C55" s="48" t="s">
        <v>203</v>
      </c>
      <c r="D55" s="103" t="s">
        <v>204</v>
      </c>
      <c r="E55" s="50">
        <v>13916</v>
      </c>
      <c r="F55" s="51">
        <v>0.97</v>
      </c>
      <c r="G55" s="52"/>
      <c r="H55" s="53">
        <v>1</v>
      </c>
      <c r="I55" s="54"/>
      <c r="J55" s="54"/>
      <c r="K55" s="55">
        <v>1.4</v>
      </c>
      <c r="L55" s="55">
        <v>1.68</v>
      </c>
      <c r="M55" s="55">
        <v>2.23</v>
      </c>
      <c r="N55" s="56">
        <v>2.57</v>
      </c>
      <c r="O55" s="107"/>
      <c r="P55" s="58">
        <f t="shared" si="46"/>
        <v>0</v>
      </c>
      <c r="Q55" s="64"/>
      <c r="R55" s="58">
        <f t="shared" si="47"/>
        <v>0</v>
      </c>
      <c r="S55" s="64"/>
      <c r="T55" s="60">
        <f t="shared" si="48"/>
        <v>0</v>
      </c>
      <c r="U55" s="64"/>
      <c r="V55" s="58">
        <f t="shared" si="49"/>
        <v>0</v>
      </c>
      <c r="W55" s="64"/>
      <c r="X55" s="58">
        <f t="shared" si="50"/>
        <v>0</v>
      </c>
      <c r="Y55" s="115"/>
      <c r="Z55" s="60">
        <f t="shared" si="51"/>
        <v>0</v>
      </c>
      <c r="AA55" s="105"/>
      <c r="AB55" s="58"/>
      <c r="AC55" s="60"/>
      <c r="AD55" s="58"/>
      <c r="AE55" s="64">
        <v>0</v>
      </c>
      <c r="AF55" s="58">
        <v>0</v>
      </c>
      <c r="AG55" s="64">
        <v>0</v>
      </c>
      <c r="AH55" s="58">
        <f t="shared" si="52"/>
        <v>0</v>
      </c>
      <c r="AI55" s="64">
        <v>0</v>
      </c>
      <c r="AJ55" s="58">
        <v>0</v>
      </c>
      <c r="AK55" s="60">
        <v>0</v>
      </c>
      <c r="AL55" s="58">
        <f t="shared" si="53"/>
        <v>0</v>
      </c>
      <c r="AM55" s="105"/>
      <c r="AN55" s="58">
        <f t="shared" si="54"/>
        <v>0</v>
      </c>
      <c r="AO55" s="64"/>
      <c r="AP55" s="60">
        <f t="shared" si="55"/>
        <v>0</v>
      </c>
      <c r="AQ55" s="64"/>
      <c r="AR55" s="58">
        <f t="shared" si="56"/>
        <v>0</v>
      </c>
      <c r="AS55" s="64"/>
      <c r="AT55" s="58">
        <f t="shared" si="57"/>
        <v>0</v>
      </c>
      <c r="AU55" s="64"/>
      <c r="AV55" s="58">
        <f t="shared" si="58"/>
        <v>0</v>
      </c>
      <c r="AW55" s="64"/>
      <c r="AX55" s="58">
        <f t="shared" si="59"/>
        <v>0</v>
      </c>
      <c r="AY55" s="64"/>
      <c r="AZ55" s="58">
        <f t="shared" si="60"/>
        <v>0</v>
      </c>
      <c r="BA55" s="64"/>
      <c r="BB55" s="58">
        <f t="shared" si="61"/>
        <v>0</v>
      </c>
      <c r="BC55" s="64"/>
      <c r="BD55" s="58">
        <f t="shared" si="62"/>
        <v>0</v>
      </c>
      <c r="BE55" s="64"/>
      <c r="BF55" s="58">
        <f t="shared" si="63"/>
        <v>0</v>
      </c>
      <c r="BG55" s="64"/>
      <c r="BH55" s="58">
        <f t="shared" si="64"/>
        <v>0</v>
      </c>
      <c r="BI55" s="64"/>
      <c r="BJ55" s="58">
        <f t="shared" si="65"/>
        <v>0</v>
      </c>
      <c r="BK55" s="60"/>
      <c r="BL55" s="58">
        <f t="shared" si="66"/>
        <v>0</v>
      </c>
      <c r="BM55" s="64"/>
      <c r="BN55" s="58">
        <f t="shared" si="67"/>
        <v>0</v>
      </c>
      <c r="BO55" s="64"/>
      <c r="BP55" s="58">
        <f t="shared" si="68"/>
        <v>0</v>
      </c>
      <c r="BQ55" s="124"/>
      <c r="BR55" s="60">
        <f t="shared" si="69"/>
        <v>0</v>
      </c>
      <c r="BS55" s="64"/>
      <c r="BT55" s="58">
        <f t="shared" si="70"/>
        <v>0</v>
      </c>
      <c r="BU55" s="64"/>
      <c r="BV55" s="58">
        <f t="shared" si="71"/>
        <v>0</v>
      </c>
      <c r="BW55" s="73"/>
      <c r="BX55" s="58">
        <f t="shared" si="72"/>
        <v>0</v>
      </c>
      <c r="BY55" s="60"/>
      <c r="BZ55" s="58">
        <f t="shared" si="73"/>
        <v>0</v>
      </c>
      <c r="CA55" s="73">
        <v>0</v>
      </c>
      <c r="CB55" s="67">
        <f t="shared" si="74"/>
        <v>0</v>
      </c>
      <c r="CC55" s="64"/>
      <c r="CD55" s="58">
        <f t="shared" si="75"/>
        <v>0</v>
      </c>
      <c r="CE55" s="64"/>
      <c r="CF55" s="58">
        <f t="shared" si="76"/>
        <v>0</v>
      </c>
      <c r="CG55" s="60">
        <v>0</v>
      </c>
      <c r="CH55" s="58">
        <f t="shared" si="77"/>
        <v>0</v>
      </c>
      <c r="CI55" s="64"/>
      <c r="CJ55" s="58">
        <f t="shared" si="78"/>
        <v>0</v>
      </c>
      <c r="CK55" s="64"/>
      <c r="CL55" s="58">
        <f t="shared" si="79"/>
        <v>0</v>
      </c>
      <c r="CM55" s="60"/>
      <c r="CN55" s="58">
        <f t="shared" si="80"/>
        <v>0</v>
      </c>
      <c r="CO55" s="60">
        <v>3</v>
      </c>
      <c r="CP55" s="58">
        <f t="shared" si="81"/>
        <v>68032.540799999988</v>
      </c>
      <c r="CQ55" s="60"/>
      <c r="CR55" s="58">
        <f t="shared" si="82"/>
        <v>0</v>
      </c>
      <c r="CS55" s="64"/>
      <c r="CT55" s="58">
        <f t="shared" si="83"/>
        <v>0</v>
      </c>
      <c r="CU55" s="60"/>
      <c r="CV55" s="58">
        <f t="shared" si="84"/>
        <v>0</v>
      </c>
      <c r="CW55" s="60"/>
      <c r="CX55" s="58"/>
      <c r="CY55" s="58"/>
      <c r="CZ55" s="58">
        <f t="shared" si="85"/>
        <v>0</v>
      </c>
      <c r="DA55" s="58"/>
      <c r="DB55" s="58"/>
      <c r="DC55" s="58"/>
      <c r="DD55" s="58"/>
      <c r="DE55" s="70">
        <f t="shared" si="86"/>
        <v>3</v>
      </c>
      <c r="DF55" s="70">
        <f t="shared" si="86"/>
        <v>68032.540799999988</v>
      </c>
      <c r="DG55" s="71">
        <v>37</v>
      </c>
      <c r="DH55" s="71">
        <v>812610.90399999986</v>
      </c>
      <c r="DI55" s="72">
        <f t="shared" si="9"/>
        <v>40</v>
      </c>
      <c r="DJ55" s="72">
        <f t="shared" si="9"/>
        <v>880643.44479999982</v>
      </c>
    </row>
    <row r="56" spans="1:114" s="1" customFormat="1" ht="30" hidden="1" x14ac:dyDescent="0.25">
      <c r="A56" s="23"/>
      <c r="B56" s="23">
        <v>35</v>
      </c>
      <c r="C56" s="48" t="s">
        <v>205</v>
      </c>
      <c r="D56" s="49" t="s">
        <v>206</v>
      </c>
      <c r="E56" s="50">
        <v>13916</v>
      </c>
      <c r="F56" s="51">
        <v>0.52</v>
      </c>
      <c r="G56" s="52"/>
      <c r="H56" s="53">
        <v>1</v>
      </c>
      <c r="I56" s="54"/>
      <c r="J56" s="54"/>
      <c r="K56" s="55">
        <v>1.4</v>
      </c>
      <c r="L56" s="55">
        <v>1.68</v>
      </c>
      <c r="M56" s="55">
        <v>2.23</v>
      </c>
      <c r="N56" s="56">
        <v>2.57</v>
      </c>
      <c r="O56" s="107">
        <v>4</v>
      </c>
      <c r="P56" s="58">
        <f t="shared" si="46"/>
        <v>40523.392</v>
      </c>
      <c r="Q56" s="64">
        <v>0</v>
      </c>
      <c r="R56" s="58">
        <f t="shared" si="47"/>
        <v>0</v>
      </c>
      <c r="S56" s="64">
        <v>0</v>
      </c>
      <c r="T56" s="60">
        <f t="shared" si="48"/>
        <v>0</v>
      </c>
      <c r="U56" s="64">
        <v>0</v>
      </c>
      <c r="V56" s="58">
        <f t="shared" si="49"/>
        <v>0</v>
      </c>
      <c r="W56" s="64">
        <v>0</v>
      </c>
      <c r="X56" s="58">
        <f t="shared" si="50"/>
        <v>0</v>
      </c>
      <c r="Y56" s="64"/>
      <c r="Z56" s="60">
        <f t="shared" si="51"/>
        <v>0</v>
      </c>
      <c r="AA56" s="105">
        <v>0</v>
      </c>
      <c r="AB56" s="58">
        <v>0</v>
      </c>
      <c r="AC56" s="60">
        <v>0</v>
      </c>
      <c r="AD56" s="58">
        <v>0</v>
      </c>
      <c r="AE56" s="60">
        <v>40</v>
      </c>
      <c r="AF56" s="58">
        <f>AE56*E56*F56*H56*K56</f>
        <v>405233.91999999998</v>
      </c>
      <c r="AG56" s="64">
        <v>0</v>
      </c>
      <c r="AH56" s="58">
        <f t="shared" si="52"/>
        <v>0</v>
      </c>
      <c r="AI56" s="64">
        <v>0</v>
      </c>
      <c r="AJ56" s="58">
        <v>0</v>
      </c>
      <c r="AK56" s="114">
        <v>30</v>
      </c>
      <c r="AL56" s="58">
        <f t="shared" si="53"/>
        <v>364710.52799999999</v>
      </c>
      <c r="AM56" s="105"/>
      <c r="AN56" s="58">
        <f t="shared" si="54"/>
        <v>0</v>
      </c>
      <c r="AO56" s="64"/>
      <c r="AP56" s="60">
        <f t="shared" si="55"/>
        <v>0</v>
      </c>
      <c r="AQ56" s="64">
        <v>0</v>
      </c>
      <c r="AR56" s="58">
        <f t="shared" si="56"/>
        <v>0</v>
      </c>
      <c r="AS56" s="64"/>
      <c r="AT56" s="58">
        <f t="shared" si="57"/>
        <v>0</v>
      </c>
      <c r="AU56" s="64"/>
      <c r="AV56" s="58">
        <f t="shared" si="58"/>
        <v>0</v>
      </c>
      <c r="AW56" s="64"/>
      <c r="AX56" s="58">
        <f t="shared" si="59"/>
        <v>0</v>
      </c>
      <c r="AY56" s="64"/>
      <c r="AZ56" s="58">
        <f t="shared" si="60"/>
        <v>0</v>
      </c>
      <c r="BA56" s="64"/>
      <c r="BB56" s="58">
        <f t="shared" si="61"/>
        <v>0</v>
      </c>
      <c r="BC56" s="64"/>
      <c r="BD56" s="58">
        <f t="shared" si="62"/>
        <v>0</v>
      </c>
      <c r="BE56" s="64">
        <v>0</v>
      </c>
      <c r="BF56" s="58">
        <f t="shared" si="63"/>
        <v>0</v>
      </c>
      <c r="BG56" s="64">
        <v>0</v>
      </c>
      <c r="BH56" s="58">
        <f t="shared" si="64"/>
        <v>0</v>
      </c>
      <c r="BI56" s="64"/>
      <c r="BJ56" s="58">
        <f t="shared" si="65"/>
        <v>0</v>
      </c>
      <c r="BK56" s="60"/>
      <c r="BL56" s="58">
        <f t="shared" si="66"/>
        <v>0</v>
      </c>
      <c r="BM56" s="64">
        <v>0</v>
      </c>
      <c r="BN56" s="58">
        <f t="shared" si="67"/>
        <v>0</v>
      </c>
      <c r="BO56" s="64">
        <v>0</v>
      </c>
      <c r="BP56" s="58">
        <f t="shared" si="68"/>
        <v>0</v>
      </c>
      <c r="BQ56" s="144">
        <v>80</v>
      </c>
      <c r="BR56" s="60">
        <f t="shared" si="69"/>
        <v>972561.40799999994</v>
      </c>
      <c r="BS56" s="64"/>
      <c r="BT56" s="58">
        <f t="shared" si="70"/>
        <v>0</v>
      </c>
      <c r="BU56" s="64"/>
      <c r="BV56" s="58">
        <f t="shared" si="71"/>
        <v>0</v>
      </c>
      <c r="BW56" s="73">
        <v>43</v>
      </c>
      <c r="BX56" s="58">
        <f t="shared" si="72"/>
        <v>522751.75679999997</v>
      </c>
      <c r="BY56" s="60"/>
      <c r="BZ56" s="58">
        <f t="shared" si="73"/>
        <v>0</v>
      </c>
      <c r="CA56" s="73"/>
      <c r="CB56" s="67">
        <f t="shared" si="74"/>
        <v>0</v>
      </c>
      <c r="CC56" s="64"/>
      <c r="CD56" s="58">
        <f t="shared" si="75"/>
        <v>0</v>
      </c>
      <c r="CE56" s="64"/>
      <c r="CF56" s="58">
        <f t="shared" si="76"/>
        <v>0</v>
      </c>
      <c r="CG56" s="145">
        <v>3</v>
      </c>
      <c r="CH56" s="58">
        <f t="shared" si="77"/>
        <v>36471.052799999998</v>
      </c>
      <c r="CI56" s="60">
        <v>1</v>
      </c>
      <c r="CJ56" s="58">
        <f t="shared" si="78"/>
        <v>12157.017600000001</v>
      </c>
      <c r="CK56" s="64"/>
      <c r="CL56" s="58">
        <f t="shared" si="79"/>
        <v>0</v>
      </c>
      <c r="CM56" s="60"/>
      <c r="CN56" s="58">
        <f t="shared" si="80"/>
        <v>0</v>
      </c>
      <c r="CO56" s="60">
        <v>5</v>
      </c>
      <c r="CP56" s="58">
        <f t="shared" si="81"/>
        <v>60785.087999999996</v>
      </c>
      <c r="CQ56" s="114"/>
      <c r="CR56" s="58">
        <f t="shared" si="82"/>
        <v>0</v>
      </c>
      <c r="CS56" s="115"/>
      <c r="CT56" s="58">
        <f t="shared" si="83"/>
        <v>0</v>
      </c>
      <c r="CU56" s="60"/>
      <c r="CV56" s="58">
        <f t="shared" si="84"/>
        <v>0</v>
      </c>
      <c r="CW56" s="60"/>
      <c r="CX56" s="58"/>
      <c r="CY56" s="58"/>
      <c r="CZ56" s="58">
        <f t="shared" si="85"/>
        <v>0</v>
      </c>
      <c r="DA56" s="58"/>
      <c r="DB56" s="58"/>
      <c r="DC56" s="58"/>
      <c r="DD56" s="58"/>
      <c r="DE56" s="70">
        <f t="shared" si="86"/>
        <v>206</v>
      </c>
      <c r="DF56" s="70">
        <f t="shared" si="86"/>
        <v>2415194.1631999998</v>
      </c>
      <c r="DG56" s="71">
        <v>27</v>
      </c>
      <c r="DH56" s="71">
        <v>305951.60960000003</v>
      </c>
      <c r="DI56" s="72">
        <f t="shared" si="9"/>
        <v>233</v>
      </c>
      <c r="DJ56" s="72">
        <f t="shared" si="9"/>
        <v>2721145.7727999999</v>
      </c>
    </row>
    <row r="57" spans="1:114" s="1" customFormat="1" ht="30" hidden="1" x14ac:dyDescent="0.25">
      <c r="A57" s="23"/>
      <c r="B57" s="23">
        <v>36</v>
      </c>
      <c r="C57" s="48" t="s">
        <v>207</v>
      </c>
      <c r="D57" s="49" t="s">
        <v>208</v>
      </c>
      <c r="E57" s="50">
        <v>13916</v>
      </c>
      <c r="F57" s="51">
        <v>0.65</v>
      </c>
      <c r="G57" s="52"/>
      <c r="H57" s="53">
        <v>1</v>
      </c>
      <c r="I57" s="54"/>
      <c r="J57" s="54"/>
      <c r="K57" s="55">
        <v>1.4</v>
      </c>
      <c r="L57" s="55">
        <v>1.68</v>
      </c>
      <c r="M57" s="55">
        <v>2.23</v>
      </c>
      <c r="N57" s="56">
        <v>2.57</v>
      </c>
      <c r="O57" s="107">
        <v>8</v>
      </c>
      <c r="P57" s="58">
        <f t="shared" si="46"/>
        <v>101308.48</v>
      </c>
      <c r="Q57" s="77"/>
      <c r="R57" s="58">
        <f t="shared" si="47"/>
        <v>0</v>
      </c>
      <c r="S57" s="77"/>
      <c r="T57" s="60">
        <f t="shared" si="48"/>
        <v>0</v>
      </c>
      <c r="U57" s="77"/>
      <c r="V57" s="58">
        <f t="shared" si="49"/>
        <v>0</v>
      </c>
      <c r="W57" s="77"/>
      <c r="X57" s="58">
        <f t="shared" si="50"/>
        <v>0</v>
      </c>
      <c r="Y57" s="64"/>
      <c r="Z57" s="60">
        <f t="shared" si="51"/>
        <v>0</v>
      </c>
      <c r="AA57" s="105">
        <v>0</v>
      </c>
      <c r="AB57" s="58">
        <v>0</v>
      </c>
      <c r="AC57" s="77">
        <v>0</v>
      </c>
      <c r="AD57" s="58">
        <v>0</v>
      </c>
      <c r="AE57" s="146">
        <v>20</v>
      </c>
      <c r="AF57" s="58">
        <f>AE57*E57*F57*H57*K57</f>
        <v>253271.19999999998</v>
      </c>
      <c r="AG57" s="77">
        <v>0</v>
      </c>
      <c r="AH57" s="58">
        <f t="shared" si="52"/>
        <v>0</v>
      </c>
      <c r="AI57" s="77">
        <v>0</v>
      </c>
      <c r="AJ57" s="58">
        <v>0</v>
      </c>
      <c r="AK57" s="107">
        <v>0</v>
      </c>
      <c r="AL57" s="58">
        <f t="shared" si="53"/>
        <v>0</v>
      </c>
      <c r="AM57" s="105"/>
      <c r="AN57" s="58">
        <f t="shared" si="54"/>
        <v>0</v>
      </c>
      <c r="AO57" s="77"/>
      <c r="AP57" s="60">
        <f t="shared" si="55"/>
        <v>0</v>
      </c>
      <c r="AQ57" s="77"/>
      <c r="AR57" s="58">
        <f t="shared" si="56"/>
        <v>0</v>
      </c>
      <c r="AS57" s="77"/>
      <c r="AT57" s="58">
        <f t="shared" si="57"/>
        <v>0</v>
      </c>
      <c r="AU57" s="77"/>
      <c r="AV57" s="58">
        <f t="shared" si="58"/>
        <v>0</v>
      </c>
      <c r="AW57" s="77"/>
      <c r="AX57" s="58">
        <f t="shared" si="59"/>
        <v>0</v>
      </c>
      <c r="AY57" s="77"/>
      <c r="AZ57" s="58">
        <f t="shared" si="60"/>
        <v>0</v>
      </c>
      <c r="BA57" s="77"/>
      <c r="BB57" s="58">
        <f t="shared" si="61"/>
        <v>0</v>
      </c>
      <c r="BC57" s="77"/>
      <c r="BD57" s="58">
        <f t="shared" si="62"/>
        <v>0</v>
      </c>
      <c r="BE57" s="77"/>
      <c r="BF57" s="58">
        <f t="shared" si="63"/>
        <v>0</v>
      </c>
      <c r="BG57" s="77"/>
      <c r="BH57" s="58">
        <f t="shared" si="64"/>
        <v>0</v>
      </c>
      <c r="BI57" s="77"/>
      <c r="BJ57" s="58">
        <f t="shared" si="65"/>
        <v>0</v>
      </c>
      <c r="BK57" s="107">
        <v>70</v>
      </c>
      <c r="BL57" s="58">
        <f t="shared" si="66"/>
        <v>886449.2</v>
      </c>
      <c r="BM57" s="77"/>
      <c r="BN57" s="58">
        <f t="shared" si="67"/>
        <v>0</v>
      </c>
      <c r="BO57" s="77"/>
      <c r="BP57" s="58">
        <f t="shared" si="68"/>
        <v>0</v>
      </c>
      <c r="BQ57" s="147">
        <v>120</v>
      </c>
      <c r="BR57" s="60">
        <f t="shared" si="69"/>
        <v>1823552.64</v>
      </c>
      <c r="BS57" s="77"/>
      <c r="BT57" s="58">
        <f t="shared" si="70"/>
        <v>0</v>
      </c>
      <c r="BU57" s="108"/>
      <c r="BV57" s="58">
        <f t="shared" si="71"/>
        <v>0</v>
      </c>
      <c r="BW57" s="106">
        <v>22</v>
      </c>
      <c r="BX57" s="58">
        <f t="shared" si="72"/>
        <v>334317.984</v>
      </c>
      <c r="BY57" s="107">
        <v>120</v>
      </c>
      <c r="BZ57" s="58">
        <f t="shared" si="73"/>
        <v>1823552.64</v>
      </c>
      <c r="CA57" s="78">
        <v>0</v>
      </c>
      <c r="CB57" s="67">
        <f t="shared" si="74"/>
        <v>0</v>
      </c>
      <c r="CC57" s="108"/>
      <c r="CD57" s="58">
        <f t="shared" si="75"/>
        <v>0</v>
      </c>
      <c r="CE57" s="77"/>
      <c r="CF57" s="58">
        <f t="shared" si="76"/>
        <v>0</v>
      </c>
      <c r="CG57" s="148">
        <v>2</v>
      </c>
      <c r="CH57" s="58">
        <f t="shared" si="77"/>
        <v>30392.543999999998</v>
      </c>
      <c r="CI57" s="107">
        <v>5</v>
      </c>
      <c r="CJ57" s="58">
        <f t="shared" si="78"/>
        <v>75981.36</v>
      </c>
      <c r="CK57" s="77"/>
      <c r="CL57" s="58">
        <f t="shared" si="79"/>
        <v>0</v>
      </c>
      <c r="CM57" s="107">
        <v>8</v>
      </c>
      <c r="CN57" s="58">
        <f t="shared" si="80"/>
        <v>121570.17599999999</v>
      </c>
      <c r="CO57" s="77"/>
      <c r="CP57" s="58">
        <f t="shared" si="81"/>
        <v>0</v>
      </c>
      <c r="CQ57" s="107"/>
      <c r="CR57" s="58">
        <f t="shared" si="82"/>
        <v>0</v>
      </c>
      <c r="CS57" s="77"/>
      <c r="CT57" s="58">
        <f t="shared" si="83"/>
        <v>0</v>
      </c>
      <c r="CU57" s="60"/>
      <c r="CV57" s="58">
        <f t="shared" si="84"/>
        <v>0</v>
      </c>
      <c r="CW57" s="60"/>
      <c r="CX57" s="58"/>
      <c r="CY57" s="58"/>
      <c r="CZ57" s="58">
        <f t="shared" si="85"/>
        <v>0</v>
      </c>
      <c r="DA57" s="58"/>
      <c r="DB57" s="58"/>
      <c r="DC57" s="58"/>
      <c r="DD57" s="58"/>
      <c r="DE57" s="70">
        <f t="shared" si="86"/>
        <v>375</v>
      </c>
      <c r="DF57" s="70">
        <f t="shared" si="86"/>
        <v>5450396.2239999995</v>
      </c>
      <c r="DG57" s="71">
        <v>2624</v>
      </c>
      <c r="DH57" s="71">
        <v>33773714.520000003</v>
      </c>
      <c r="DI57" s="72">
        <f t="shared" si="9"/>
        <v>2999</v>
      </c>
      <c r="DJ57" s="72">
        <f t="shared" si="9"/>
        <v>39224110.744000003</v>
      </c>
    </row>
    <row r="58" spans="1:114" s="128" customFormat="1" ht="15" hidden="1" x14ac:dyDescent="0.25">
      <c r="A58" s="126">
        <v>13</v>
      </c>
      <c r="B58" s="126"/>
      <c r="C58" s="38" t="s">
        <v>209</v>
      </c>
      <c r="D58" s="45" t="s">
        <v>210</v>
      </c>
      <c r="E58" s="50">
        <v>13916</v>
      </c>
      <c r="F58" s="117"/>
      <c r="G58" s="52"/>
      <c r="H58" s="41"/>
      <c r="I58" s="42"/>
      <c r="J58" s="42"/>
      <c r="K58" s="127">
        <v>1.4</v>
      </c>
      <c r="L58" s="127">
        <v>1.68</v>
      </c>
      <c r="M58" s="127">
        <v>2.23</v>
      </c>
      <c r="N58" s="137">
        <v>2.57</v>
      </c>
      <c r="O58" s="118">
        <f>SUM(O59:O61)</f>
        <v>0</v>
      </c>
      <c r="P58" s="118">
        <f t="shared" ref="P58:CA58" si="87">SUM(P59:P61)</f>
        <v>0</v>
      </c>
      <c r="Q58" s="118">
        <f t="shared" si="87"/>
        <v>0</v>
      </c>
      <c r="R58" s="118">
        <f t="shared" si="87"/>
        <v>0</v>
      </c>
      <c r="S58" s="118">
        <f t="shared" si="87"/>
        <v>0</v>
      </c>
      <c r="T58" s="118">
        <f t="shared" si="87"/>
        <v>0</v>
      </c>
      <c r="U58" s="118">
        <f t="shared" si="87"/>
        <v>0</v>
      </c>
      <c r="V58" s="118">
        <f t="shared" si="87"/>
        <v>0</v>
      </c>
      <c r="W58" s="118">
        <f t="shared" si="87"/>
        <v>0</v>
      </c>
      <c r="X58" s="118">
        <f t="shared" si="87"/>
        <v>0</v>
      </c>
      <c r="Y58" s="118">
        <f t="shared" si="87"/>
        <v>0</v>
      </c>
      <c r="Z58" s="118">
        <f t="shared" si="87"/>
        <v>0</v>
      </c>
      <c r="AA58" s="118">
        <f t="shared" si="87"/>
        <v>0</v>
      </c>
      <c r="AB58" s="118">
        <f t="shared" si="87"/>
        <v>0</v>
      </c>
      <c r="AC58" s="118">
        <f t="shared" si="87"/>
        <v>35</v>
      </c>
      <c r="AD58" s="118">
        <f t="shared" si="87"/>
        <v>545507.19999999995</v>
      </c>
      <c r="AE58" s="118">
        <f t="shared" si="87"/>
        <v>0</v>
      </c>
      <c r="AF58" s="118">
        <f t="shared" si="87"/>
        <v>0</v>
      </c>
      <c r="AG58" s="118">
        <f t="shared" si="87"/>
        <v>35</v>
      </c>
      <c r="AH58" s="118">
        <f t="shared" si="87"/>
        <v>545507.19999999995</v>
      </c>
      <c r="AI58" s="118">
        <f t="shared" si="87"/>
        <v>0</v>
      </c>
      <c r="AJ58" s="118">
        <f t="shared" si="87"/>
        <v>0</v>
      </c>
      <c r="AK58" s="118">
        <f t="shared" si="87"/>
        <v>117</v>
      </c>
      <c r="AL58" s="118">
        <f t="shared" si="87"/>
        <v>2188263.1680000001</v>
      </c>
      <c r="AM58" s="118">
        <f t="shared" si="87"/>
        <v>0</v>
      </c>
      <c r="AN58" s="118">
        <f t="shared" si="87"/>
        <v>0</v>
      </c>
      <c r="AO58" s="118">
        <f t="shared" si="87"/>
        <v>100</v>
      </c>
      <c r="AP58" s="118">
        <f t="shared" si="87"/>
        <v>1558592</v>
      </c>
      <c r="AQ58" s="118">
        <f t="shared" si="87"/>
        <v>0</v>
      </c>
      <c r="AR58" s="118">
        <f t="shared" si="87"/>
        <v>0</v>
      </c>
      <c r="AS58" s="118">
        <f t="shared" si="87"/>
        <v>0</v>
      </c>
      <c r="AT58" s="118">
        <f t="shared" si="87"/>
        <v>0</v>
      </c>
      <c r="AU58" s="118">
        <f t="shared" si="87"/>
        <v>0</v>
      </c>
      <c r="AV58" s="118">
        <f t="shared" si="87"/>
        <v>0</v>
      </c>
      <c r="AW58" s="118">
        <f t="shared" si="87"/>
        <v>0</v>
      </c>
      <c r="AX58" s="118">
        <f t="shared" si="87"/>
        <v>0</v>
      </c>
      <c r="AY58" s="118">
        <f t="shared" si="87"/>
        <v>0</v>
      </c>
      <c r="AZ58" s="118">
        <f t="shared" si="87"/>
        <v>0</v>
      </c>
      <c r="BA58" s="118">
        <f t="shared" si="87"/>
        <v>0</v>
      </c>
      <c r="BB58" s="118">
        <f t="shared" si="87"/>
        <v>0</v>
      </c>
      <c r="BC58" s="118">
        <f t="shared" si="87"/>
        <v>16</v>
      </c>
      <c r="BD58" s="118">
        <f t="shared" si="87"/>
        <v>249374.72</v>
      </c>
      <c r="BE58" s="118">
        <f t="shared" si="87"/>
        <v>305</v>
      </c>
      <c r="BF58" s="118">
        <f t="shared" si="87"/>
        <v>4753705.5999999996</v>
      </c>
      <c r="BG58" s="118">
        <f t="shared" si="87"/>
        <v>20</v>
      </c>
      <c r="BH58" s="118">
        <f t="shared" si="87"/>
        <v>311718.39999999997</v>
      </c>
      <c r="BI58" s="118">
        <f t="shared" si="87"/>
        <v>0</v>
      </c>
      <c r="BJ58" s="118">
        <f t="shared" si="87"/>
        <v>0</v>
      </c>
      <c r="BK58" s="118">
        <f t="shared" si="87"/>
        <v>367</v>
      </c>
      <c r="BL58" s="118">
        <f t="shared" si="87"/>
        <v>5720032.6399999997</v>
      </c>
      <c r="BM58" s="118">
        <f t="shared" si="87"/>
        <v>0</v>
      </c>
      <c r="BN58" s="118">
        <f t="shared" si="87"/>
        <v>0</v>
      </c>
      <c r="BO58" s="118">
        <f t="shared" si="87"/>
        <v>0</v>
      </c>
      <c r="BP58" s="118">
        <f t="shared" si="87"/>
        <v>0</v>
      </c>
      <c r="BQ58" s="118">
        <f t="shared" si="87"/>
        <v>0</v>
      </c>
      <c r="BR58" s="118">
        <f t="shared" si="87"/>
        <v>0</v>
      </c>
      <c r="BS58" s="118">
        <f t="shared" si="87"/>
        <v>0</v>
      </c>
      <c r="BT58" s="118">
        <f t="shared" si="87"/>
        <v>0</v>
      </c>
      <c r="BU58" s="118">
        <f t="shared" si="87"/>
        <v>0</v>
      </c>
      <c r="BV58" s="118">
        <f t="shared" si="87"/>
        <v>0</v>
      </c>
      <c r="BW58" s="118">
        <f t="shared" si="87"/>
        <v>256</v>
      </c>
      <c r="BX58" s="118">
        <f t="shared" si="87"/>
        <v>4787994.6239999998</v>
      </c>
      <c r="BY58" s="118">
        <f t="shared" si="87"/>
        <v>0</v>
      </c>
      <c r="BZ58" s="118">
        <f t="shared" si="87"/>
        <v>0</v>
      </c>
      <c r="CA58" s="118">
        <f t="shared" si="87"/>
        <v>0</v>
      </c>
      <c r="CB58" s="118">
        <f t="shared" ref="CB58:DF58" si="88">SUM(CB59:CB61)</f>
        <v>0</v>
      </c>
      <c r="CC58" s="118">
        <f t="shared" si="88"/>
        <v>160</v>
      </c>
      <c r="CD58" s="118">
        <f t="shared" si="88"/>
        <v>2992496.6399999997</v>
      </c>
      <c r="CE58" s="118">
        <f t="shared" si="88"/>
        <v>0</v>
      </c>
      <c r="CF58" s="118">
        <f t="shared" si="88"/>
        <v>0</v>
      </c>
      <c r="CG58" s="118">
        <f t="shared" si="88"/>
        <v>244</v>
      </c>
      <c r="CH58" s="118">
        <f t="shared" si="88"/>
        <v>4563557.3760000002</v>
      </c>
      <c r="CI58" s="118">
        <f t="shared" si="88"/>
        <v>5</v>
      </c>
      <c r="CJ58" s="118">
        <f t="shared" si="88"/>
        <v>93515.51999999999</v>
      </c>
      <c r="CK58" s="118">
        <f t="shared" si="88"/>
        <v>72</v>
      </c>
      <c r="CL58" s="118">
        <f t="shared" si="88"/>
        <v>1346623.4880000001</v>
      </c>
      <c r="CM58" s="118">
        <f t="shared" si="88"/>
        <v>111</v>
      </c>
      <c r="CN58" s="118">
        <f t="shared" si="88"/>
        <v>2076044.544</v>
      </c>
      <c r="CO58" s="118">
        <f t="shared" si="88"/>
        <v>10</v>
      </c>
      <c r="CP58" s="118">
        <f t="shared" si="88"/>
        <v>187031.03999999998</v>
      </c>
      <c r="CQ58" s="118">
        <f t="shared" si="88"/>
        <v>140</v>
      </c>
      <c r="CR58" s="118">
        <f t="shared" si="88"/>
        <v>3475660.16</v>
      </c>
      <c r="CS58" s="118">
        <f t="shared" si="88"/>
        <v>72</v>
      </c>
      <c r="CT58" s="118">
        <f t="shared" si="88"/>
        <v>2060013.3120000002</v>
      </c>
      <c r="CU58" s="118">
        <f t="shared" si="88"/>
        <v>0</v>
      </c>
      <c r="CV58" s="118">
        <f t="shared" si="88"/>
        <v>0</v>
      </c>
      <c r="CW58" s="118">
        <f t="shared" si="88"/>
        <v>0</v>
      </c>
      <c r="CX58" s="118">
        <f t="shared" si="88"/>
        <v>0</v>
      </c>
      <c r="CY58" s="118">
        <f t="shared" si="88"/>
        <v>0</v>
      </c>
      <c r="CZ58" s="118">
        <f t="shared" si="88"/>
        <v>0</v>
      </c>
      <c r="DA58" s="118">
        <f t="shared" si="88"/>
        <v>0</v>
      </c>
      <c r="DB58" s="118">
        <f t="shared" si="88"/>
        <v>0</v>
      </c>
      <c r="DC58" s="118">
        <f t="shared" si="88"/>
        <v>0</v>
      </c>
      <c r="DD58" s="118">
        <f t="shared" si="88"/>
        <v>0</v>
      </c>
      <c r="DE58" s="118">
        <f t="shared" si="88"/>
        <v>2065</v>
      </c>
      <c r="DF58" s="118">
        <f t="shared" si="88"/>
        <v>37455637.631999992</v>
      </c>
      <c r="DG58" s="46">
        <v>16895</v>
      </c>
      <c r="DH58" s="46">
        <v>282498807.80799997</v>
      </c>
      <c r="DI58" s="47">
        <f t="shared" si="9"/>
        <v>18960</v>
      </c>
      <c r="DJ58" s="47">
        <f t="shared" si="9"/>
        <v>319954445.43999994</v>
      </c>
    </row>
    <row r="59" spans="1:114" s="1" customFormat="1" ht="18.75" hidden="1" x14ac:dyDescent="0.25">
      <c r="A59" s="23"/>
      <c r="B59" s="23">
        <v>37</v>
      </c>
      <c r="C59" s="48" t="s">
        <v>211</v>
      </c>
      <c r="D59" s="49" t="s">
        <v>212</v>
      </c>
      <c r="E59" s="50">
        <v>13916</v>
      </c>
      <c r="F59" s="51">
        <v>0.8</v>
      </c>
      <c r="G59" s="52"/>
      <c r="H59" s="53">
        <v>1</v>
      </c>
      <c r="I59" s="149"/>
      <c r="J59" s="149"/>
      <c r="K59" s="55">
        <v>1.4</v>
      </c>
      <c r="L59" s="55">
        <v>1.68</v>
      </c>
      <c r="M59" s="55">
        <v>2.23</v>
      </c>
      <c r="N59" s="56">
        <v>2.57</v>
      </c>
      <c r="O59" s="75">
        <v>0</v>
      </c>
      <c r="P59" s="58">
        <f>SUM(O59*$E59*$F59*$H59*$K59*$P$9)</f>
        <v>0</v>
      </c>
      <c r="Q59" s="59"/>
      <c r="R59" s="58">
        <f>SUM(Q59*$E59*$F59*$H59*$K59*$R$9)</f>
        <v>0</v>
      </c>
      <c r="S59" s="59"/>
      <c r="T59" s="60">
        <f>SUM(S59*$E59*$F59*$H59*$K59*$T$9)</f>
        <v>0</v>
      </c>
      <c r="U59" s="59"/>
      <c r="V59" s="58">
        <f>SUM(U59*$E59*$F59*$H59*$K59*$V$9)</f>
        <v>0</v>
      </c>
      <c r="W59" s="59"/>
      <c r="X59" s="58">
        <f>SUM(W59*$E59*$F59*$H59*$K59*$X$9)</f>
        <v>0</v>
      </c>
      <c r="Y59" s="59"/>
      <c r="Z59" s="60">
        <f>SUM(Y59*$E59*$F59*$H59*$K59*$Z$9)</f>
        <v>0</v>
      </c>
      <c r="AA59" s="63">
        <v>0</v>
      </c>
      <c r="AB59" s="58">
        <v>0</v>
      </c>
      <c r="AC59" s="62">
        <v>35</v>
      </c>
      <c r="AD59" s="58">
        <f>AC59*E59*F59*H59*K59</f>
        <v>545507.19999999995</v>
      </c>
      <c r="AE59" s="59">
        <v>0</v>
      </c>
      <c r="AF59" s="58">
        <v>0</v>
      </c>
      <c r="AG59" s="66">
        <v>35</v>
      </c>
      <c r="AH59" s="58">
        <f>AG59*E59*F59*H59*K59</f>
        <v>545507.19999999995</v>
      </c>
      <c r="AI59" s="59">
        <v>0</v>
      </c>
      <c r="AJ59" s="58">
        <v>0</v>
      </c>
      <c r="AK59" s="138">
        <v>117</v>
      </c>
      <c r="AL59" s="58">
        <f>AK59*$E59*$F59*$H59*$L59*$AL$9</f>
        <v>2188263.1680000001</v>
      </c>
      <c r="AM59" s="63"/>
      <c r="AN59" s="58">
        <f>SUM(AM59*$E59*$F59*$H59*$K59*$AN$9)</f>
        <v>0</v>
      </c>
      <c r="AO59" s="62">
        <v>100</v>
      </c>
      <c r="AP59" s="60">
        <f>SUM(AO59*$E59*$F59*$H59*$K59*$AP$9)</f>
        <v>1558592</v>
      </c>
      <c r="AQ59" s="59"/>
      <c r="AR59" s="58">
        <f>SUM(AQ59*$E59*$F59*$H59*$K59*$AR$9)</f>
        <v>0</v>
      </c>
      <c r="AS59" s="59"/>
      <c r="AT59" s="58">
        <f>SUM(AS59*$E59*$F59*$H59*$K59*$AT$9)</f>
        <v>0</v>
      </c>
      <c r="AU59" s="59"/>
      <c r="AV59" s="58">
        <f>SUM(AU59*$E59*$F59*$H59*$K59*$AV$9)</f>
        <v>0</v>
      </c>
      <c r="AW59" s="59"/>
      <c r="AX59" s="58">
        <f>SUM(AW59*$E59*$F59*$H59*$K59*$AX$9)</f>
        <v>0</v>
      </c>
      <c r="AY59" s="59"/>
      <c r="AZ59" s="58">
        <f>SUM(AY59*$E59*$F59*$H59*$K59*$AZ$9)</f>
        <v>0</v>
      </c>
      <c r="BA59" s="59"/>
      <c r="BB59" s="58">
        <f>SUM(BA59*$E59*$F59*$H59*$K59*$BB$9)</f>
        <v>0</v>
      </c>
      <c r="BC59" s="62">
        <v>16</v>
      </c>
      <c r="BD59" s="58">
        <f>SUM(BC59*$E59*$F59*$H59*$K59*$BD$9)</f>
        <v>249374.72</v>
      </c>
      <c r="BE59" s="62">
        <v>305</v>
      </c>
      <c r="BF59" s="58">
        <f>SUM(BE59*$E59*$F59*$H59*$K59*$BF$9)</f>
        <v>4753705.5999999996</v>
      </c>
      <c r="BG59" s="62">
        <v>20</v>
      </c>
      <c r="BH59" s="58">
        <f>SUM(BG59*$E59*$F59*$H59*$K59*$BH$9)</f>
        <v>311718.39999999997</v>
      </c>
      <c r="BI59" s="59"/>
      <c r="BJ59" s="58">
        <f>SUM(BI59*$E59*$F59*$H59*$K59*$BJ$9)</f>
        <v>0</v>
      </c>
      <c r="BK59" s="60">
        <v>367</v>
      </c>
      <c r="BL59" s="58">
        <f>SUM(BK59*$E59*$F59*$H59*$K59*$BL$9)</f>
        <v>5720032.6399999997</v>
      </c>
      <c r="BM59" s="68"/>
      <c r="BN59" s="58">
        <f>BM59*$E59*$F59*$H59*$L59*$BN$9</f>
        <v>0</v>
      </c>
      <c r="BO59" s="115"/>
      <c r="BP59" s="58">
        <f>BO59*$E59*$F59*$H59*$L59*$BP$9</f>
        <v>0</v>
      </c>
      <c r="BQ59" s="124"/>
      <c r="BR59" s="60">
        <f>BQ59*$E59*$F59*$H59*$L59*$BR$9</f>
        <v>0</v>
      </c>
      <c r="BS59" s="68"/>
      <c r="BT59" s="58">
        <f>BS59*$E59*$F59*$H59*$L59*$BT$9</f>
        <v>0</v>
      </c>
      <c r="BU59" s="59"/>
      <c r="BV59" s="58">
        <f>BU59*$E59*$F59*$H59*$L59*$BV$9</f>
        <v>0</v>
      </c>
      <c r="BW59" s="65">
        <v>256</v>
      </c>
      <c r="BX59" s="58">
        <f>BW59*$E59*$F59*$H59*$L59*$BX$9</f>
        <v>4787994.6239999998</v>
      </c>
      <c r="BY59" s="59"/>
      <c r="BZ59" s="58">
        <f>BY59*$E59*$F59*$H59*$L59*$BZ$9</f>
        <v>0</v>
      </c>
      <c r="CA59" s="150"/>
      <c r="CB59" s="67">
        <f>CA59*$E59*$F59*$H59*$L59*$CB$9</f>
        <v>0</v>
      </c>
      <c r="CC59" s="138">
        <v>160</v>
      </c>
      <c r="CD59" s="58">
        <f>CC59*$E59*$F59*$H59*$L59*$CD$9</f>
        <v>2992496.6399999997</v>
      </c>
      <c r="CE59" s="59"/>
      <c r="CF59" s="58">
        <f>CE59*$E59*$F59*$H59*$L59*$CF$9</f>
        <v>0</v>
      </c>
      <c r="CG59" s="60">
        <v>244</v>
      </c>
      <c r="CH59" s="58">
        <f>CG59*$E59*$F59*$H59*$L59*$CH$9</f>
        <v>4563557.3760000002</v>
      </c>
      <c r="CI59" s="151">
        <v>5</v>
      </c>
      <c r="CJ59" s="58">
        <f>CI59*$E59*$F59*$H59*$L59*$CJ$9</f>
        <v>93515.51999999999</v>
      </c>
      <c r="CK59" s="138">
        <v>72</v>
      </c>
      <c r="CL59" s="58">
        <f>CK59*$E59*$F59*$H59*$L59*$CL$9</f>
        <v>1346623.4880000001</v>
      </c>
      <c r="CM59" s="62">
        <v>111</v>
      </c>
      <c r="CN59" s="58">
        <f>CM59*$E59*$F59*$H59*$L59*$CN$9</f>
        <v>2076044.544</v>
      </c>
      <c r="CO59" s="62">
        <v>10</v>
      </c>
      <c r="CP59" s="58">
        <f>CO59*$E59*$F59*$H59*$L59*$CP$9</f>
        <v>187031.03999999998</v>
      </c>
      <c r="CQ59" s="138">
        <v>140</v>
      </c>
      <c r="CR59" s="58">
        <f>CQ59*$E59*$F59*$H59*$M59*$CR$9</f>
        <v>3475660.16</v>
      </c>
      <c r="CS59" s="138">
        <v>72</v>
      </c>
      <c r="CT59" s="58">
        <f>CS59*$E59*$F59*$H59*$N59*$CT$9</f>
        <v>2060013.3120000002</v>
      </c>
      <c r="CU59" s="62"/>
      <c r="CV59" s="58">
        <f>CU59*E59*F59*H59</f>
        <v>0</v>
      </c>
      <c r="CW59" s="60"/>
      <c r="CX59" s="58"/>
      <c r="CY59" s="58"/>
      <c r="CZ59" s="58">
        <f>SUM(CY59*$E59*$F59*$H59*$K59*$R$9)</f>
        <v>0</v>
      </c>
      <c r="DA59" s="58"/>
      <c r="DB59" s="58"/>
      <c r="DC59" s="58"/>
      <c r="DD59" s="58"/>
      <c r="DE59" s="70">
        <f t="shared" ref="DE59:DF61" si="89">SUM(Q59+O59+AA59+S59+U59+AC59+Y59+W59+AE59+AI59+AG59+AK59+AM59+AQ59+BM59+BS59+AO59+BA59+BC59+CE59+CG59+CC59+CI59+CK59+BW59+BY59+AS59+AU59+AW59+AY59+BO59+BQ59+BU59+BE59+BG59+BI59+BK59+CA59+CM59+CO59+CQ59+CS59+CU59+CW59+DA59+DC59)</f>
        <v>2065</v>
      </c>
      <c r="DF59" s="70">
        <f t="shared" si="89"/>
        <v>37455637.631999992</v>
      </c>
      <c r="DG59" s="71">
        <v>16895</v>
      </c>
      <c r="DH59" s="71">
        <v>282498807.80799997</v>
      </c>
      <c r="DI59" s="72">
        <f t="shared" si="9"/>
        <v>18960</v>
      </c>
      <c r="DJ59" s="72">
        <f t="shared" si="9"/>
        <v>319954445.43999994</v>
      </c>
    </row>
    <row r="60" spans="1:114" s="1" customFormat="1" ht="30" hidden="1" x14ac:dyDescent="0.25">
      <c r="A60" s="23"/>
      <c r="B60" s="23">
        <v>38</v>
      </c>
      <c r="C60" s="48" t="s">
        <v>213</v>
      </c>
      <c r="D60" s="49" t="s">
        <v>214</v>
      </c>
      <c r="E60" s="50">
        <v>13916</v>
      </c>
      <c r="F60" s="51">
        <v>3.39</v>
      </c>
      <c r="G60" s="52"/>
      <c r="H60" s="53">
        <v>1</v>
      </c>
      <c r="I60" s="54"/>
      <c r="J60" s="54"/>
      <c r="K60" s="55">
        <v>1.4</v>
      </c>
      <c r="L60" s="55">
        <v>1.68</v>
      </c>
      <c r="M60" s="55">
        <v>2.23</v>
      </c>
      <c r="N60" s="56">
        <v>2.57</v>
      </c>
      <c r="O60" s="152"/>
      <c r="P60" s="58">
        <f>SUM(O60*$E60*$F60*$H60*$K60*$P$9)</f>
        <v>0</v>
      </c>
      <c r="Q60" s="152"/>
      <c r="R60" s="58">
        <f>SUM(Q60*$E60*$F60*$H60*$K60*$R$9)</f>
        <v>0</v>
      </c>
      <c r="S60" s="152"/>
      <c r="T60" s="60">
        <f>SUM(S60*$E60*$F60*$H60*$K60*$T$9)</f>
        <v>0</v>
      </c>
      <c r="U60" s="152"/>
      <c r="V60" s="58">
        <f>SUM(U60*$E60*$F60*$H60*$K60*$V$9)</f>
        <v>0</v>
      </c>
      <c r="W60" s="152"/>
      <c r="X60" s="58">
        <f>SUM(W60*$E60*$F60*$H60*$K60*$X$9)</f>
        <v>0</v>
      </c>
      <c r="Y60" s="75"/>
      <c r="Z60" s="60">
        <f>SUM(Y60*$E60*$F60*$H60*$K60*$Z$9)</f>
        <v>0</v>
      </c>
      <c r="AA60" s="63"/>
      <c r="AB60" s="58"/>
      <c r="AC60" s="152"/>
      <c r="AD60" s="58"/>
      <c r="AE60" s="152"/>
      <c r="AF60" s="58"/>
      <c r="AG60" s="152"/>
      <c r="AH60" s="58">
        <f>AG60*E60*F60*H60*K60</f>
        <v>0</v>
      </c>
      <c r="AI60" s="152"/>
      <c r="AJ60" s="58"/>
      <c r="AK60" s="152"/>
      <c r="AL60" s="58">
        <f>AK60*$E60*$F60*$H60*$L60*$AL$9</f>
        <v>0</v>
      </c>
      <c r="AM60" s="63"/>
      <c r="AN60" s="58">
        <f>SUM(AM60*$E60*$F60*$H60*$K60*$AN$9)</f>
        <v>0</v>
      </c>
      <c r="AO60" s="152"/>
      <c r="AP60" s="60">
        <f>SUM(AO60*$E60*$F60*$H60*$K60*$AP$9)</f>
        <v>0</v>
      </c>
      <c r="AQ60" s="152"/>
      <c r="AR60" s="58">
        <f>SUM(AQ60*$E60*$F60*$H60*$K60*$AR$9)</f>
        <v>0</v>
      </c>
      <c r="AS60" s="152"/>
      <c r="AT60" s="58">
        <f>SUM(AS60*$E60*$F60*$H60*$K60*$AT$9)</f>
        <v>0</v>
      </c>
      <c r="AU60" s="152"/>
      <c r="AV60" s="58">
        <f>SUM(AU60*$E60*$F60*$H60*$K60*$AV$9)</f>
        <v>0</v>
      </c>
      <c r="AW60" s="75"/>
      <c r="AX60" s="58">
        <f>SUM(AW60*$E60*$F60*$H60*$K60*$AX$9)</f>
        <v>0</v>
      </c>
      <c r="AY60" s="152"/>
      <c r="AZ60" s="58">
        <f>SUM(AY60*$E60*$F60*$H60*$K60*$AZ$9)</f>
        <v>0</v>
      </c>
      <c r="BA60" s="152"/>
      <c r="BB60" s="58">
        <f>SUM(BA60*$E60*$F60*$H60*$K60*$BB$9)</f>
        <v>0</v>
      </c>
      <c r="BC60" s="152"/>
      <c r="BD60" s="58">
        <f>SUM(BC60*$E60*$F60*$H60*$K60*$BD$9)</f>
        <v>0</v>
      </c>
      <c r="BE60" s="152"/>
      <c r="BF60" s="58">
        <f>SUM(BE60*$E60*$F60*$H60*$K60*$BF$9)</f>
        <v>0</v>
      </c>
      <c r="BG60" s="153"/>
      <c r="BH60" s="58">
        <f>SUM(BG60*$E60*$F60*$H60*$K60*$BH$9)</f>
        <v>0</v>
      </c>
      <c r="BI60" s="152"/>
      <c r="BJ60" s="58">
        <f>SUM(BI60*$E60*$F60*$H60*$K60*$BJ$9)</f>
        <v>0</v>
      </c>
      <c r="BK60" s="152"/>
      <c r="BL60" s="58">
        <f>SUM(BK60*$E60*$F60*$H60*$K60*$BL$9)</f>
        <v>0</v>
      </c>
      <c r="BM60" s="154"/>
      <c r="BN60" s="58">
        <f>BM60*$E60*$F60*$H60*$L60*$BN$9</f>
        <v>0</v>
      </c>
      <c r="BO60" s="155"/>
      <c r="BP60" s="58">
        <f>BO60*$E60*$F60*$H60*$L60*$BP$9</f>
        <v>0</v>
      </c>
      <c r="BQ60" s="156"/>
      <c r="BR60" s="60">
        <f>BQ60*$E60*$F60*$H60*$L60*$BR$9</f>
        <v>0</v>
      </c>
      <c r="BS60" s="152"/>
      <c r="BT60" s="58">
        <f>BS60*$E60*$F60*$H60*$L60*$BT$9</f>
        <v>0</v>
      </c>
      <c r="BU60" s="152"/>
      <c r="BV60" s="58">
        <f>BU60*$E60*$F60*$H60*$L60*$BV$9</f>
        <v>0</v>
      </c>
      <c r="BW60" s="157"/>
      <c r="BX60" s="58">
        <f>BW60*$E60*$F60*$H60*$L60*$BX$9</f>
        <v>0</v>
      </c>
      <c r="BY60" s="152"/>
      <c r="BZ60" s="58">
        <f>BY60*$E60*$F60*$H60*$L60*$BZ$9</f>
        <v>0</v>
      </c>
      <c r="CA60" s="158"/>
      <c r="CB60" s="67">
        <f>CA60*$E60*$F60*$H60*$L60*$CB$9</f>
        <v>0</v>
      </c>
      <c r="CC60" s="152"/>
      <c r="CD60" s="58">
        <f>CC60*$E60*$F60*$H60*$L60*$CD$9</f>
        <v>0</v>
      </c>
      <c r="CE60" s="152"/>
      <c r="CF60" s="58">
        <f>CE60*$E60*$F60*$H60*$L60*$CF$9</f>
        <v>0</v>
      </c>
      <c r="CG60" s="153"/>
      <c r="CH60" s="58">
        <f>CG60*$E60*$F60*$H60*$L60*$CH$9</f>
        <v>0</v>
      </c>
      <c r="CI60" s="152"/>
      <c r="CJ60" s="58">
        <f>CI60*$E60*$F60*$H60*$L60*$CJ$9</f>
        <v>0</v>
      </c>
      <c r="CK60" s="152"/>
      <c r="CL60" s="58">
        <f>CK60*$E60*$F60*$H60*$L60*$CL$9</f>
        <v>0</v>
      </c>
      <c r="CM60" s="152"/>
      <c r="CN60" s="58">
        <f>CM60*$E60*$F60*$H60*$L60*$CN$9</f>
        <v>0</v>
      </c>
      <c r="CO60" s="152"/>
      <c r="CP60" s="58">
        <f>CO60*$E60*$F60*$H60*$L60*$CP$9</f>
        <v>0</v>
      </c>
      <c r="CQ60" s="152"/>
      <c r="CR60" s="58">
        <f>CQ60*$E60*$F60*$H60*$M60*$CR$9</f>
        <v>0</v>
      </c>
      <c r="CS60" s="153"/>
      <c r="CT60" s="58">
        <f>CS60*$E60*$F60*$H60*$N60*$CT$9</f>
        <v>0</v>
      </c>
      <c r="CU60" s="62"/>
      <c r="CV60" s="58">
        <f>CU60*E60*F60*H60</f>
        <v>0</v>
      </c>
      <c r="CW60" s="60"/>
      <c r="CX60" s="58"/>
      <c r="CY60" s="58"/>
      <c r="CZ60" s="58">
        <f>SUM(CY60*$E60*$F60*$H60*$K60*$R$9)</f>
        <v>0</v>
      </c>
      <c r="DA60" s="58"/>
      <c r="DB60" s="58"/>
      <c r="DC60" s="58"/>
      <c r="DD60" s="58"/>
      <c r="DE60" s="70">
        <f t="shared" si="89"/>
        <v>0</v>
      </c>
      <c r="DF60" s="70">
        <f t="shared" si="89"/>
        <v>0</v>
      </c>
      <c r="DG60" s="71">
        <v>0</v>
      </c>
      <c r="DH60" s="71">
        <v>0</v>
      </c>
      <c r="DI60" s="72">
        <f t="shared" si="9"/>
        <v>0</v>
      </c>
      <c r="DJ60" s="72">
        <f t="shared" si="9"/>
        <v>0</v>
      </c>
    </row>
    <row r="61" spans="1:114" s="1" customFormat="1" ht="90" hidden="1" x14ac:dyDescent="0.25">
      <c r="A61" s="23"/>
      <c r="B61" s="23">
        <v>39</v>
      </c>
      <c r="C61" s="48" t="s">
        <v>215</v>
      </c>
      <c r="D61" s="49" t="s">
        <v>216</v>
      </c>
      <c r="E61" s="50">
        <v>13916</v>
      </c>
      <c r="F61" s="51">
        <v>5.07</v>
      </c>
      <c r="G61" s="52"/>
      <c r="H61" s="53">
        <v>1</v>
      </c>
      <c r="I61" s="54"/>
      <c r="J61" s="54"/>
      <c r="K61" s="55">
        <v>1.4</v>
      </c>
      <c r="L61" s="55">
        <v>1.68</v>
      </c>
      <c r="M61" s="55">
        <v>2.23</v>
      </c>
      <c r="N61" s="56">
        <v>2.57</v>
      </c>
      <c r="O61" s="152"/>
      <c r="P61" s="58">
        <f>SUM(O61*$E61*$F61*$H61*$K61*$P$9)</f>
        <v>0</v>
      </c>
      <c r="Q61" s="152"/>
      <c r="R61" s="58">
        <f>SUM(Q61*$E61*$F61*$H61*$K61*$R$9)</f>
        <v>0</v>
      </c>
      <c r="S61" s="152"/>
      <c r="T61" s="60">
        <f>SUM(S61*$E61*$F61*$H61*$K61*$T$9)</f>
        <v>0</v>
      </c>
      <c r="U61" s="152"/>
      <c r="V61" s="58">
        <f>SUM(U61*$E61*$F61*$H61*$K61*$V$9)</f>
        <v>0</v>
      </c>
      <c r="W61" s="152"/>
      <c r="X61" s="58">
        <f>SUM(W61*$E61*$F61*$H61*$K61*$X$9)</f>
        <v>0</v>
      </c>
      <c r="Y61" s="75"/>
      <c r="Z61" s="60">
        <f>SUM(Y61*$E61*$F61*$H61*$K61*$Z$9)</f>
        <v>0</v>
      </c>
      <c r="AA61" s="63"/>
      <c r="AB61" s="58"/>
      <c r="AC61" s="152"/>
      <c r="AD61" s="58"/>
      <c r="AE61" s="152"/>
      <c r="AF61" s="58"/>
      <c r="AG61" s="152"/>
      <c r="AH61" s="58">
        <f>AG61*E61*F61*H61*K61</f>
        <v>0</v>
      </c>
      <c r="AI61" s="152"/>
      <c r="AJ61" s="58"/>
      <c r="AK61" s="152"/>
      <c r="AL61" s="58">
        <f>AK61*$E61*$F61*$H61*$L61*$AL$9</f>
        <v>0</v>
      </c>
      <c r="AM61" s="63"/>
      <c r="AN61" s="58">
        <f>SUM(AM61*$E61*$F61*$H61*$K61*$AN$9)</f>
        <v>0</v>
      </c>
      <c r="AO61" s="152"/>
      <c r="AP61" s="60">
        <f>SUM(AO61*$E61*$F61*$H61*$K61*$AP$9)</f>
        <v>0</v>
      </c>
      <c r="AQ61" s="152"/>
      <c r="AR61" s="58">
        <f>SUM(AQ61*$E61*$F61*$H61*$K61*$AR$9)</f>
        <v>0</v>
      </c>
      <c r="AS61" s="152"/>
      <c r="AT61" s="58">
        <f>SUM(AS61*$E61*$F61*$H61*$K61*$AT$9)</f>
        <v>0</v>
      </c>
      <c r="AU61" s="152"/>
      <c r="AV61" s="58">
        <f>SUM(AU61*$E61*$F61*$H61*$K61*$AV$9)</f>
        <v>0</v>
      </c>
      <c r="AW61" s="75"/>
      <c r="AX61" s="58">
        <f>SUM(AW61*$E61*$F61*$H61*$K61*$AX$9)</f>
        <v>0</v>
      </c>
      <c r="AY61" s="152"/>
      <c r="AZ61" s="58">
        <f>SUM(AY61*$E61*$F61*$H61*$K61*$AZ$9)</f>
        <v>0</v>
      </c>
      <c r="BA61" s="152"/>
      <c r="BB61" s="58">
        <f>SUM(BA61*$E61*$F61*$H61*$K61*$BB$9)</f>
        <v>0</v>
      </c>
      <c r="BC61" s="152"/>
      <c r="BD61" s="58">
        <f>SUM(BC61*$E61*$F61*$H61*$K61*$BD$9)</f>
        <v>0</v>
      </c>
      <c r="BE61" s="152"/>
      <c r="BF61" s="58">
        <f>SUM(BE61*$E61*$F61*$H61*$K61*$BF$9)</f>
        <v>0</v>
      </c>
      <c r="BG61" s="152"/>
      <c r="BH61" s="58">
        <f>SUM(BG61*$E61*$F61*$H61*$K61*$BH$9)</f>
        <v>0</v>
      </c>
      <c r="BI61" s="152"/>
      <c r="BJ61" s="58">
        <f>SUM(BI61*$E61*$F61*$H61*$K61*$BJ$9)</f>
        <v>0</v>
      </c>
      <c r="BK61" s="152"/>
      <c r="BL61" s="58">
        <f>SUM(BK61*$E61*$F61*$H61*$K61*$BL$9)</f>
        <v>0</v>
      </c>
      <c r="BM61" s="154"/>
      <c r="BN61" s="58">
        <f>BM61*$E61*$F61*$H61*$L61*$BN$9</f>
        <v>0</v>
      </c>
      <c r="BO61" s="155"/>
      <c r="BP61" s="58">
        <f>BO61*$E61*$F61*$H61*$L61*$BP$9</f>
        <v>0</v>
      </c>
      <c r="BQ61" s="156"/>
      <c r="BR61" s="60">
        <f>BQ61*$E61*$F61*$H61*$L61*$BR$9</f>
        <v>0</v>
      </c>
      <c r="BS61" s="152"/>
      <c r="BT61" s="58">
        <f>BS61*$E61*$F61*$H61*$L61*$BT$9</f>
        <v>0</v>
      </c>
      <c r="BU61" s="152"/>
      <c r="BV61" s="58">
        <f>BU61*$E61*$F61*$H61*$L61*$BV$9</f>
        <v>0</v>
      </c>
      <c r="BW61" s="157"/>
      <c r="BX61" s="58">
        <f>BW61*$E61*$F61*$H61*$L61*$BX$9</f>
        <v>0</v>
      </c>
      <c r="BY61" s="152"/>
      <c r="BZ61" s="58">
        <f>BY61*$E61*$F61*$H61*$L61*$BZ$9</f>
        <v>0</v>
      </c>
      <c r="CA61" s="158"/>
      <c r="CB61" s="67">
        <f>CA61*$E61*$F61*$H61*$L61*$CB$9</f>
        <v>0</v>
      </c>
      <c r="CC61" s="152"/>
      <c r="CD61" s="58">
        <f>CC61*$E61*$F61*$H61*$L61*$CD$9</f>
        <v>0</v>
      </c>
      <c r="CE61" s="152"/>
      <c r="CF61" s="58">
        <f>CE61*$E61*$F61*$H61*$L61*$CF$9</f>
        <v>0</v>
      </c>
      <c r="CG61" s="153"/>
      <c r="CH61" s="58">
        <f>CG61*$E61*$F61*$H61*$L61*$CH$9</f>
        <v>0</v>
      </c>
      <c r="CI61" s="152"/>
      <c r="CJ61" s="58">
        <f>CI61*$E61*$F61*$H61*$L61*$CJ$9</f>
        <v>0</v>
      </c>
      <c r="CK61" s="152"/>
      <c r="CL61" s="58">
        <f>CK61*$E61*$F61*$H61*$L61*$CL$9</f>
        <v>0</v>
      </c>
      <c r="CM61" s="152"/>
      <c r="CN61" s="58">
        <f>CM61*$E61*$F61*$H61*$L61*$CN$9</f>
        <v>0</v>
      </c>
      <c r="CO61" s="152"/>
      <c r="CP61" s="58">
        <f>CO61*$E61*$F61*$H61*$L61*$CP$9</f>
        <v>0</v>
      </c>
      <c r="CQ61" s="152"/>
      <c r="CR61" s="58">
        <f>CQ61*$E61*$F61*$H61*$M61*$CR$9</f>
        <v>0</v>
      </c>
      <c r="CS61" s="153"/>
      <c r="CT61" s="58">
        <f>CS61*$E61*$F61*$H61*$N61*$CT$9</f>
        <v>0</v>
      </c>
      <c r="CU61" s="57"/>
      <c r="CV61" s="58">
        <f>CU61*E61*F61*H61</f>
        <v>0</v>
      </c>
      <c r="CW61" s="60"/>
      <c r="CX61" s="58"/>
      <c r="CY61" s="58"/>
      <c r="CZ61" s="58">
        <f>SUM(CY61*$E61*$F61*$H61*$K61*$R$9)</f>
        <v>0</v>
      </c>
      <c r="DA61" s="58"/>
      <c r="DB61" s="58"/>
      <c r="DC61" s="58"/>
      <c r="DD61" s="58"/>
      <c r="DE61" s="70">
        <f t="shared" si="89"/>
        <v>0</v>
      </c>
      <c r="DF61" s="70">
        <f t="shared" si="89"/>
        <v>0</v>
      </c>
      <c r="DG61" s="71">
        <v>0</v>
      </c>
      <c r="DH61" s="71">
        <v>0</v>
      </c>
      <c r="DI61" s="72">
        <f t="shared" si="9"/>
        <v>0</v>
      </c>
      <c r="DJ61" s="72">
        <f t="shared" si="9"/>
        <v>0</v>
      </c>
    </row>
    <row r="62" spans="1:114" s="1" customFormat="1" ht="15" hidden="1" x14ac:dyDescent="0.25">
      <c r="A62" s="37">
        <v>14</v>
      </c>
      <c r="B62" s="37"/>
      <c r="C62" s="38" t="s">
        <v>217</v>
      </c>
      <c r="D62" s="45" t="s">
        <v>218</v>
      </c>
      <c r="E62" s="50">
        <v>13916</v>
      </c>
      <c r="F62" s="159"/>
      <c r="G62" s="52"/>
      <c r="H62" s="41"/>
      <c r="I62" s="42"/>
      <c r="J62" s="42"/>
      <c r="K62" s="99">
        <v>1.4</v>
      </c>
      <c r="L62" s="99">
        <v>1.68</v>
      </c>
      <c r="M62" s="99">
        <v>2.23</v>
      </c>
      <c r="N62" s="100">
        <v>2.57</v>
      </c>
      <c r="O62" s="118">
        <f t="shared" ref="O62:AT62" si="90">SUM(O63:O64)</f>
        <v>0</v>
      </c>
      <c r="P62" s="118">
        <f t="shared" si="90"/>
        <v>0</v>
      </c>
      <c r="Q62" s="118">
        <f t="shared" si="90"/>
        <v>0</v>
      </c>
      <c r="R62" s="118">
        <f t="shared" si="90"/>
        <v>0</v>
      </c>
      <c r="S62" s="118">
        <f t="shared" si="90"/>
        <v>0</v>
      </c>
      <c r="T62" s="118">
        <f t="shared" si="90"/>
        <v>0</v>
      </c>
      <c r="U62" s="118">
        <f t="shared" si="90"/>
        <v>0</v>
      </c>
      <c r="V62" s="118">
        <f t="shared" si="90"/>
        <v>0</v>
      </c>
      <c r="W62" s="118">
        <f t="shared" si="90"/>
        <v>0</v>
      </c>
      <c r="X62" s="118">
        <f t="shared" si="90"/>
        <v>0</v>
      </c>
      <c r="Y62" s="118">
        <f t="shared" si="90"/>
        <v>0</v>
      </c>
      <c r="Z62" s="118">
        <f t="shared" si="90"/>
        <v>0</v>
      </c>
      <c r="AA62" s="118">
        <f t="shared" si="90"/>
        <v>0</v>
      </c>
      <c r="AB62" s="118">
        <f t="shared" si="90"/>
        <v>0</v>
      </c>
      <c r="AC62" s="118">
        <f t="shared" si="90"/>
        <v>0</v>
      </c>
      <c r="AD62" s="118">
        <f t="shared" si="90"/>
        <v>0</v>
      </c>
      <c r="AE62" s="118">
        <f t="shared" si="90"/>
        <v>0</v>
      </c>
      <c r="AF62" s="118">
        <f t="shared" si="90"/>
        <v>0</v>
      </c>
      <c r="AG62" s="118">
        <f t="shared" si="90"/>
        <v>4</v>
      </c>
      <c r="AH62" s="118">
        <f t="shared" si="90"/>
        <v>119232.28799999999</v>
      </c>
      <c r="AI62" s="118">
        <f t="shared" si="90"/>
        <v>0</v>
      </c>
      <c r="AJ62" s="118">
        <f t="shared" si="90"/>
        <v>0</v>
      </c>
      <c r="AK62" s="118">
        <f t="shared" si="90"/>
        <v>0</v>
      </c>
      <c r="AL62" s="118">
        <f t="shared" si="90"/>
        <v>0</v>
      </c>
      <c r="AM62" s="118">
        <f t="shared" si="90"/>
        <v>0</v>
      </c>
      <c r="AN62" s="118">
        <f t="shared" si="90"/>
        <v>0</v>
      </c>
      <c r="AO62" s="118">
        <f t="shared" si="90"/>
        <v>0</v>
      </c>
      <c r="AP62" s="118">
        <f t="shared" si="90"/>
        <v>0</v>
      </c>
      <c r="AQ62" s="118">
        <f t="shared" si="90"/>
        <v>0</v>
      </c>
      <c r="AR62" s="118">
        <f t="shared" si="90"/>
        <v>0</v>
      </c>
      <c r="AS62" s="118">
        <f t="shared" si="90"/>
        <v>0</v>
      </c>
      <c r="AT62" s="118">
        <f t="shared" si="90"/>
        <v>0</v>
      </c>
      <c r="AU62" s="118">
        <f t="shared" ref="AU62:DF62" si="91">SUM(AU63:AU64)</f>
        <v>0</v>
      </c>
      <c r="AV62" s="118">
        <f t="shared" si="91"/>
        <v>0</v>
      </c>
      <c r="AW62" s="118">
        <f t="shared" si="91"/>
        <v>0</v>
      </c>
      <c r="AX62" s="118">
        <f t="shared" si="91"/>
        <v>0</v>
      </c>
      <c r="AY62" s="118">
        <f t="shared" si="91"/>
        <v>0</v>
      </c>
      <c r="AZ62" s="118">
        <f t="shared" si="91"/>
        <v>0</v>
      </c>
      <c r="BA62" s="118">
        <f t="shared" si="91"/>
        <v>0</v>
      </c>
      <c r="BB62" s="118">
        <f t="shared" si="91"/>
        <v>0</v>
      </c>
      <c r="BC62" s="118">
        <f t="shared" si="91"/>
        <v>0</v>
      </c>
      <c r="BD62" s="118">
        <f t="shared" si="91"/>
        <v>0</v>
      </c>
      <c r="BE62" s="118">
        <f t="shared" si="91"/>
        <v>0</v>
      </c>
      <c r="BF62" s="118">
        <f t="shared" si="91"/>
        <v>0</v>
      </c>
      <c r="BG62" s="118">
        <f t="shared" si="91"/>
        <v>0</v>
      </c>
      <c r="BH62" s="118">
        <f t="shared" si="91"/>
        <v>0</v>
      </c>
      <c r="BI62" s="118">
        <f t="shared" si="91"/>
        <v>0</v>
      </c>
      <c r="BJ62" s="118">
        <f t="shared" si="91"/>
        <v>0</v>
      </c>
      <c r="BK62" s="118">
        <f t="shared" si="91"/>
        <v>0</v>
      </c>
      <c r="BL62" s="118">
        <f t="shared" si="91"/>
        <v>0</v>
      </c>
      <c r="BM62" s="118">
        <f t="shared" si="91"/>
        <v>0</v>
      </c>
      <c r="BN62" s="118">
        <f t="shared" si="91"/>
        <v>0</v>
      </c>
      <c r="BO62" s="118">
        <f t="shared" si="91"/>
        <v>0</v>
      </c>
      <c r="BP62" s="118">
        <f t="shared" si="91"/>
        <v>0</v>
      </c>
      <c r="BQ62" s="118">
        <f t="shared" si="91"/>
        <v>0</v>
      </c>
      <c r="BR62" s="118">
        <f t="shared" si="91"/>
        <v>0</v>
      </c>
      <c r="BS62" s="118">
        <f t="shared" si="91"/>
        <v>0</v>
      </c>
      <c r="BT62" s="118">
        <f t="shared" si="91"/>
        <v>0</v>
      </c>
      <c r="BU62" s="118">
        <f t="shared" si="91"/>
        <v>0</v>
      </c>
      <c r="BV62" s="118">
        <f t="shared" si="91"/>
        <v>0</v>
      </c>
      <c r="BW62" s="118">
        <f t="shared" si="91"/>
        <v>0</v>
      </c>
      <c r="BX62" s="118">
        <f t="shared" si="91"/>
        <v>0</v>
      </c>
      <c r="BY62" s="118">
        <f t="shared" si="91"/>
        <v>0</v>
      </c>
      <c r="BZ62" s="118">
        <f t="shared" si="91"/>
        <v>0</v>
      </c>
      <c r="CA62" s="118">
        <f t="shared" si="91"/>
        <v>0</v>
      </c>
      <c r="CB62" s="118">
        <f t="shared" si="91"/>
        <v>0</v>
      </c>
      <c r="CC62" s="118">
        <f t="shared" si="91"/>
        <v>20</v>
      </c>
      <c r="CD62" s="118">
        <f t="shared" si="91"/>
        <v>715393.728</v>
      </c>
      <c r="CE62" s="118">
        <f t="shared" si="91"/>
        <v>0</v>
      </c>
      <c r="CF62" s="118">
        <f t="shared" si="91"/>
        <v>0</v>
      </c>
      <c r="CG62" s="118">
        <f t="shared" si="91"/>
        <v>0</v>
      </c>
      <c r="CH62" s="118">
        <f t="shared" si="91"/>
        <v>0</v>
      </c>
      <c r="CI62" s="118">
        <f t="shared" si="91"/>
        <v>0</v>
      </c>
      <c r="CJ62" s="118">
        <f t="shared" si="91"/>
        <v>0</v>
      </c>
      <c r="CK62" s="118">
        <f t="shared" si="91"/>
        <v>0</v>
      </c>
      <c r="CL62" s="118">
        <f t="shared" si="91"/>
        <v>0</v>
      </c>
      <c r="CM62" s="118">
        <f t="shared" si="91"/>
        <v>0</v>
      </c>
      <c r="CN62" s="118">
        <f t="shared" si="91"/>
        <v>0</v>
      </c>
      <c r="CO62" s="118">
        <f t="shared" si="91"/>
        <v>0</v>
      </c>
      <c r="CP62" s="118">
        <f t="shared" si="91"/>
        <v>0</v>
      </c>
      <c r="CQ62" s="118">
        <f t="shared" si="91"/>
        <v>0</v>
      </c>
      <c r="CR62" s="118">
        <f t="shared" si="91"/>
        <v>0</v>
      </c>
      <c r="CS62" s="118">
        <f t="shared" si="91"/>
        <v>0</v>
      </c>
      <c r="CT62" s="118">
        <f t="shared" si="91"/>
        <v>0</v>
      </c>
      <c r="CU62" s="118">
        <f t="shared" si="91"/>
        <v>0</v>
      </c>
      <c r="CV62" s="118">
        <f t="shared" si="91"/>
        <v>0</v>
      </c>
      <c r="CW62" s="118">
        <f t="shared" si="91"/>
        <v>70</v>
      </c>
      <c r="CX62" s="118">
        <f t="shared" si="91"/>
        <v>5187773.4720000001</v>
      </c>
      <c r="CY62" s="118">
        <f t="shared" si="91"/>
        <v>0</v>
      </c>
      <c r="CZ62" s="118">
        <f t="shared" si="91"/>
        <v>0</v>
      </c>
      <c r="DA62" s="118">
        <f t="shared" si="91"/>
        <v>0</v>
      </c>
      <c r="DB62" s="118">
        <f t="shared" si="91"/>
        <v>0</v>
      </c>
      <c r="DC62" s="118">
        <f t="shared" si="91"/>
        <v>0</v>
      </c>
      <c r="DD62" s="118">
        <f t="shared" si="91"/>
        <v>0</v>
      </c>
      <c r="DE62" s="118">
        <f t="shared" si="91"/>
        <v>94</v>
      </c>
      <c r="DF62" s="118">
        <f t="shared" si="91"/>
        <v>6022399.4879999999</v>
      </c>
      <c r="DG62" s="46">
        <v>200</v>
      </c>
      <c r="DH62" s="46">
        <v>9795750.7199999988</v>
      </c>
      <c r="DI62" s="47">
        <f t="shared" si="9"/>
        <v>294</v>
      </c>
      <c r="DJ62" s="47">
        <f t="shared" si="9"/>
        <v>15818150.207999999</v>
      </c>
    </row>
    <row r="63" spans="1:114" s="1" customFormat="1" ht="30" hidden="1" x14ac:dyDescent="0.25">
      <c r="A63" s="23"/>
      <c r="B63" s="23">
        <v>40</v>
      </c>
      <c r="C63" s="48" t="s">
        <v>219</v>
      </c>
      <c r="D63" s="49" t="s">
        <v>220</v>
      </c>
      <c r="E63" s="50">
        <v>13916</v>
      </c>
      <c r="F63" s="51">
        <v>1.53</v>
      </c>
      <c r="G63" s="52"/>
      <c r="H63" s="53">
        <v>1</v>
      </c>
      <c r="I63" s="54"/>
      <c r="J63" s="54"/>
      <c r="K63" s="55">
        <v>1.4</v>
      </c>
      <c r="L63" s="55">
        <v>1.68</v>
      </c>
      <c r="M63" s="55">
        <v>2.23</v>
      </c>
      <c r="N63" s="56">
        <v>2.57</v>
      </c>
      <c r="O63" s="77">
        <v>0</v>
      </c>
      <c r="P63" s="58">
        <f>SUM(O63*$E63*$F63*$H63*$K63*$P$9)</f>
        <v>0</v>
      </c>
      <c r="Q63" s="64">
        <v>0</v>
      </c>
      <c r="R63" s="58">
        <f>SUM(Q63*$E63*$F63*$H63*$K63*$R$9)</f>
        <v>0</v>
      </c>
      <c r="S63" s="64">
        <v>0</v>
      </c>
      <c r="T63" s="60">
        <f>SUM(S63*$E63*$F63*$H63*$K63*$T$9)</f>
        <v>0</v>
      </c>
      <c r="U63" s="64">
        <v>0</v>
      </c>
      <c r="V63" s="58">
        <f>SUM(U63*$E63*$F63*$H63*$K63*$V$9)</f>
        <v>0</v>
      </c>
      <c r="W63" s="64">
        <v>0</v>
      </c>
      <c r="X63" s="58">
        <f>SUM(W63*$E63*$F63*$H63*$K63*$X$9)</f>
        <v>0</v>
      </c>
      <c r="Y63" s="64"/>
      <c r="Z63" s="60">
        <f>SUM(Y63*$E63*$F63*$H63*$K63*$Z$9)</f>
        <v>0</v>
      </c>
      <c r="AA63" s="105"/>
      <c r="AB63" s="58"/>
      <c r="AC63" s="64"/>
      <c r="AD63" s="58"/>
      <c r="AE63" s="64"/>
      <c r="AF63" s="58"/>
      <c r="AG63" s="73">
        <v>4</v>
      </c>
      <c r="AH63" s="58">
        <f>AG63*E63*F63*H63*K63</f>
        <v>119232.28799999999</v>
      </c>
      <c r="AI63" s="64">
        <v>0</v>
      </c>
      <c r="AJ63" s="58">
        <v>0</v>
      </c>
      <c r="AK63" s="64">
        <v>0</v>
      </c>
      <c r="AL63" s="58">
        <f>AK63*$E63*$F63*$H63*$L63*$AL$9</f>
        <v>0</v>
      </c>
      <c r="AM63" s="105"/>
      <c r="AN63" s="58">
        <f>SUM(AM63*$E63*$F63*$H63*$K63*$AN$9)</f>
        <v>0</v>
      </c>
      <c r="AO63" s="64"/>
      <c r="AP63" s="60">
        <f>SUM(AO63*$E63*$F63*$H63*$K63*$AP$9)</f>
        <v>0</v>
      </c>
      <c r="AQ63" s="64">
        <v>0</v>
      </c>
      <c r="AR63" s="58">
        <f>SUM(AQ63*$E63*$F63*$H63*$K63*$AR$9)</f>
        <v>0</v>
      </c>
      <c r="AS63" s="64">
        <v>0</v>
      </c>
      <c r="AT63" s="58">
        <f>SUM(AS63*$E63*$F63*$H63*$K63*$AT$9)</f>
        <v>0</v>
      </c>
      <c r="AU63" s="64"/>
      <c r="AV63" s="58">
        <f>SUM(AU63*$E63*$F63*$H63*$K63*$AV$9)</f>
        <v>0</v>
      </c>
      <c r="AW63" s="64"/>
      <c r="AX63" s="58">
        <f>SUM(AW63*$E63*$F63*$H63*$K63*$AX$9)</f>
        <v>0</v>
      </c>
      <c r="AY63" s="64"/>
      <c r="AZ63" s="58">
        <f>SUM(AY63*$E63*$F63*$H63*$K63*$AZ$9)</f>
        <v>0</v>
      </c>
      <c r="BA63" s="64">
        <v>0</v>
      </c>
      <c r="BB63" s="58">
        <f>SUM(BA63*$E63*$F63*$H63*$K63*$BB$9)</f>
        <v>0</v>
      </c>
      <c r="BC63" s="64">
        <v>0</v>
      </c>
      <c r="BD63" s="58">
        <f>SUM(BC63*$E63*$F63*$H63*$K63*$BD$9)</f>
        <v>0</v>
      </c>
      <c r="BE63" s="64">
        <v>0</v>
      </c>
      <c r="BF63" s="58">
        <f>SUM(BE63*$E63*$F63*$H63*$K63*$BF$9)</f>
        <v>0</v>
      </c>
      <c r="BG63" s="64">
        <v>0</v>
      </c>
      <c r="BH63" s="58">
        <f>SUM(BG63*$E63*$F63*$H63*$K63*$BH$9)</f>
        <v>0</v>
      </c>
      <c r="BI63" s="64">
        <v>0</v>
      </c>
      <c r="BJ63" s="58">
        <f>SUM(BI63*$E63*$F63*$H63*$K63*$BJ$9)</f>
        <v>0</v>
      </c>
      <c r="BK63" s="64"/>
      <c r="BL63" s="58">
        <f>SUM(BK63*$E63*$F63*$H63*$K63*$BL$9)</f>
        <v>0</v>
      </c>
      <c r="BM63" s="64"/>
      <c r="BN63" s="58">
        <f>BM63*$E63*$F63*$H63*$L63*$BN$9</f>
        <v>0</v>
      </c>
      <c r="BO63" s="64">
        <v>0</v>
      </c>
      <c r="BP63" s="58">
        <f>BO63*$E63*$F63*$H63*$L63*$BP$9</f>
        <v>0</v>
      </c>
      <c r="BQ63" s="124">
        <v>0</v>
      </c>
      <c r="BR63" s="60">
        <f>BQ63*$E63*$F63*$H63*$L63*$BR$9</f>
        <v>0</v>
      </c>
      <c r="BS63" s="115"/>
      <c r="BT63" s="58">
        <f>BS63*$E63*$F63*$H63*$L63*$BT$9</f>
        <v>0</v>
      </c>
      <c r="BU63" s="64">
        <v>0</v>
      </c>
      <c r="BV63" s="58">
        <f>BU63*$E63*$F63*$H63*$L63*$BV$9</f>
        <v>0</v>
      </c>
      <c r="BW63" s="73">
        <v>0</v>
      </c>
      <c r="BX63" s="58">
        <f>BW63*$E63*$F63*$H63*$L63*$BX$9</f>
        <v>0</v>
      </c>
      <c r="BY63" s="64">
        <v>0</v>
      </c>
      <c r="BZ63" s="58">
        <f>BY63*$E63*$F63*$H63*$L63*$BZ$9</f>
        <v>0</v>
      </c>
      <c r="CA63" s="73"/>
      <c r="CB63" s="67">
        <f>CA63*$E63*$F63*$H63*$L63*$CB$9</f>
        <v>0</v>
      </c>
      <c r="CC63" s="60">
        <v>20</v>
      </c>
      <c r="CD63" s="58">
        <f>CC63*$E63*$F63*$H63*$L63*$CD$9</f>
        <v>715393.728</v>
      </c>
      <c r="CE63" s="64">
        <v>0</v>
      </c>
      <c r="CF63" s="58">
        <f>CE63*$E63*$F63*$H63*$L63*$CF$9</f>
        <v>0</v>
      </c>
      <c r="CG63" s="60">
        <v>0</v>
      </c>
      <c r="CH63" s="58">
        <f>CG63*$E63*$F63*$H63*$L63*$CH$9</f>
        <v>0</v>
      </c>
      <c r="CI63" s="64">
        <v>0</v>
      </c>
      <c r="CJ63" s="58">
        <f>CI63*$E63*$F63*$H63*$L63*$CJ$9</f>
        <v>0</v>
      </c>
      <c r="CK63" s="64"/>
      <c r="CL63" s="58">
        <f>CK63*$E63*$F63*$H63*$L63*$CL$9</f>
        <v>0</v>
      </c>
      <c r="CM63" s="64"/>
      <c r="CN63" s="58">
        <f>CM63*$E63*$F63*$H63*$L63*$CN$9</f>
        <v>0</v>
      </c>
      <c r="CO63" s="64">
        <v>0</v>
      </c>
      <c r="CP63" s="58">
        <f>CO63*$E63*$F63*$H63*$L63*$CP$9</f>
        <v>0</v>
      </c>
      <c r="CQ63" s="64">
        <v>0</v>
      </c>
      <c r="CR63" s="58">
        <f>CQ63*$E63*$F63*$H63*$M63*$CR$9</f>
        <v>0</v>
      </c>
      <c r="CS63" s="60">
        <v>0</v>
      </c>
      <c r="CT63" s="58">
        <f>CS63*$E63*$F63*$H63*$N63*$CT$9</f>
        <v>0</v>
      </c>
      <c r="CU63" s="60"/>
      <c r="CV63" s="58">
        <f>CU63*E63*F63*H63</f>
        <v>0</v>
      </c>
      <c r="CW63" s="60"/>
      <c r="CX63" s="58"/>
      <c r="CY63" s="58"/>
      <c r="CZ63" s="58">
        <f>SUM(CY63*$E63*$F63*$H63*$K63*$R$9)</f>
        <v>0</v>
      </c>
      <c r="DA63" s="58"/>
      <c r="DB63" s="58"/>
      <c r="DC63" s="58"/>
      <c r="DD63" s="58"/>
      <c r="DE63" s="70">
        <f>SUM(Q63+O63+AA63+S63+U63+AC63+Y63+W63+AE63+AI63+AG63+AK63+AM63+AQ63+BM63+BS63+AO63+BA63+BC63+CE63+CG63+CC63+CI63+CK63+BW63+BY63+AS63+AU63+AW63+AY63+BO63+BQ63+BU63+BE63+BG63+BI63+BK63+CA63+CM63+CO63+CQ63+CS63+CU63+CW63+DA63+DC63)</f>
        <v>24</v>
      </c>
      <c r="DF63" s="70">
        <f>SUM(R63+P63+AB63+T63+V63+AD63+Z63+X63+AF63+AJ63+AH63+AL63+AN63+AR63+BN63+BT63+AP63+BB63+BD63+CF63+CH63+CD63+CJ63+CL63+BX63+BZ63+AT63+AV63+AX63+AZ63+BP63+BR63+BV63+BF63+BH63+BJ63+BL63+CB63+CN63+CP63+CR63+CT63+CV63+CX63+DB63+DD63)</f>
        <v>834626.01599999995</v>
      </c>
      <c r="DG63" s="71">
        <v>80</v>
      </c>
      <c r="DH63" s="71">
        <v>2384645.7599999998</v>
      </c>
      <c r="DI63" s="72">
        <f t="shared" si="9"/>
        <v>104</v>
      </c>
      <c r="DJ63" s="72">
        <f t="shared" si="9"/>
        <v>3219271.7759999996</v>
      </c>
    </row>
    <row r="64" spans="1:114" s="1" customFormat="1" ht="30" hidden="1" x14ac:dyDescent="0.25">
      <c r="A64" s="23"/>
      <c r="B64" s="23">
        <v>41</v>
      </c>
      <c r="C64" s="48" t="s">
        <v>221</v>
      </c>
      <c r="D64" s="160" t="s">
        <v>222</v>
      </c>
      <c r="E64" s="50">
        <v>13916</v>
      </c>
      <c r="F64" s="51">
        <v>3.17</v>
      </c>
      <c r="G64" s="52"/>
      <c r="H64" s="53">
        <v>1</v>
      </c>
      <c r="I64" s="54"/>
      <c r="J64" s="54"/>
      <c r="K64" s="55">
        <v>1.4</v>
      </c>
      <c r="L64" s="55">
        <v>1.68</v>
      </c>
      <c r="M64" s="55">
        <v>2.23</v>
      </c>
      <c r="N64" s="56">
        <v>2.57</v>
      </c>
      <c r="O64" s="77"/>
      <c r="P64" s="58">
        <f>SUM(O64*$E64*$F64*$H64*$K64*$P$9)</f>
        <v>0</v>
      </c>
      <c r="Q64" s="64">
        <v>0</v>
      </c>
      <c r="R64" s="58">
        <f>SUM(Q64*$E64*$F64*$H64*$K64*$R$9)</f>
        <v>0</v>
      </c>
      <c r="S64" s="64">
        <v>0</v>
      </c>
      <c r="T64" s="60">
        <f>SUM(S64*$E64*$F64*$H64*$K64*$T$9)</f>
        <v>0</v>
      </c>
      <c r="U64" s="64">
        <v>0</v>
      </c>
      <c r="V64" s="58">
        <f>SUM(U64*$E64*$F64*$H64*$K64*$V$9)</f>
        <v>0</v>
      </c>
      <c r="W64" s="64">
        <v>0</v>
      </c>
      <c r="X64" s="58">
        <f>SUM(W64*$E64*$F64*$H64*$K64*$X$9)</f>
        <v>0</v>
      </c>
      <c r="Y64" s="64"/>
      <c r="Z64" s="60">
        <f>SUM(Y64*$E64*$F64*$H64*$K64*$Z$9)</f>
        <v>0</v>
      </c>
      <c r="AA64" s="105"/>
      <c r="AB64" s="58"/>
      <c r="AC64" s="64"/>
      <c r="AD64" s="58"/>
      <c r="AE64" s="64"/>
      <c r="AF64" s="58"/>
      <c r="AG64" s="64"/>
      <c r="AH64" s="58">
        <f>AG64*E64*F64*H64*K64</f>
        <v>0</v>
      </c>
      <c r="AI64" s="64">
        <v>0</v>
      </c>
      <c r="AJ64" s="58">
        <v>0</v>
      </c>
      <c r="AK64" s="64">
        <v>0</v>
      </c>
      <c r="AL64" s="58">
        <f>AK64*$E64*$F64*$H64*$L64*$AL$9</f>
        <v>0</v>
      </c>
      <c r="AM64" s="105"/>
      <c r="AN64" s="58">
        <f>SUM(AM64*$E64*$F64*$H64*$K64*$AN$9)</f>
        <v>0</v>
      </c>
      <c r="AO64" s="64"/>
      <c r="AP64" s="60">
        <f>SUM(AO64*$E64*$F64*$H64*$K64*$AP$9)</f>
        <v>0</v>
      </c>
      <c r="AQ64" s="64">
        <v>0</v>
      </c>
      <c r="AR64" s="58">
        <f>SUM(AQ64*$E64*$F64*$H64*$K64*$AR$9)</f>
        <v>0</v>
      </c>
      <c r="AS64" s="64">
        <v>0</v>
      </c>
      <c r="AT64" s="58">
        <f>SUM(AS64*$E64*$F64*$H64*$K64*$AT$9)</f>
        <v>0</v>
      </c>
      <c r="AU64" s="64"/>
      <c r="AV64" s="58">
        <f>SUM(AU64*$E64*$F64*$H64*$K64*$AV$9)</f>
        <v>0</v>
      </c>
      <c r="AW64" s="64"/>
      <c r="AX64" s="58">
        <f>SUM(AW64*$E64*$F64*$H64*$K64*$AX$9)</f>
        <v>0</v>
      </c>
      <c r="AY64" s="64"/>
      <c r="AZ64" s="58">
        <f>SUM(AY64*$E64*$F64*$H64*$K64*$AZ$9)</f>
        <v>0</v>
      </c>
      <c r="BA64" s="64">
        <v>0</v>
      </c>
      <c r="BB64" s="58">
        <f>SUM(BA64*$E64*$F64*$H64*$K64*$BB$9)</f>
        <v>0</v>
      </c>
      <c r="BC64" s="64">
        <v>0</v>
      </c>
      <c r="BD64" s="58">
        <f>SUM(BC64*$E64*$F64*$H64*$K64*$BD$9)</f>
        <v>0</v>
      </c>
      <c r="BE64" s="64">
        <v>0</v>
      </c>
      <c r="BF64" s="58">
        <f>SUM(BE64*$E64*$F64*$H64*$K64*$BF$9)</f>
        <v>0</v>
      </c>
      <c r="BG64" s="64">
        <v>0</v>
      </c>
      <c r="BH64" s="58">
        <f>SUM(BG64*$E64*$F64*$H64*$K64*$BH$9)</f>
        <v>0</v>
      </c>
      <c r="BI64" s="64">
        <v>0</v>
      </c>
      <c r="BJ64" s="58">
        <f>SUM(BI64*$E64*$F64*$H64*$K64*$BJ$9)</f>
        <v>0</v>
      </c>
      <c r="BK64" s="64"/>
      <c r="BL64" s="58">
        <f>SUM(BK64*$E64*$F64*$H64*$K64*$BL$9)</f>
        <v>0</v>
      </c>
      <c r="BM64" s="115"/>
      <c r="BN64" s="58">
        <f>BM64*$E64*$F64*$H64*$L64*$BN$9</f>
        <v>0</v>
      </c>
      <c r="BO64" s="64">
        <v>0</v>
      </c>
      <c r="BP64" s="58">
        <f>BO64*$E64*$F64*$H64*$L64*$BP$9</f>
        <v>0</v>
      </c>
      <c r="BQ64" s="124">
        <v>0</v>
      </c>
      <c r="BR64" s="60">
        <f>BQ64*$E64*$F64*$H64*$L64*$BR$9</f>
        <v>0</v>
      </c>
      <c r="BS64" s="64">
        <v>0</v>
      </c>
      <c r="BT64" s="58">
        <f>BS64*$E64*$F64*$H64*$L64*$BT$9</f>
        <v>0</v>
      </c>
      <c r="BU64" s="64">
        <v>0</v>
      </c>
      <c r="BV64" s="58">
        <f>BU64*$E64*$F64*$H64*$L64*$BV$9</f>
        <v>0</v>
      </c>
      <c r="BW64" s="73">
        <v>0</v>
      </c>
      <c r="BX64" s="58">
        <f>BW64*$E64*$F64*$H64*$L64*$BX$9</f>
        <v>0</v>
      </c>
      <c r="BY64" s="64"/>
      <c r="BZ64" s="58">
        <f>BY64*$E64*$F64*$H64*$L64*$BZ$9</f>
        <v>0</v>
      </c>
      <c r="CA64" s="73"/>
      <c r="CB64" s="67">
        <f>CA64*$E64*$F64*$H64*$L64*$CB$9</f>
        <v>0</v>
      </c>
      <c r="CC64" s="64">
        <v>0</v>
      </c>
      <c r="CD64" s="58">
        <f>CC64*$E64*$F64*$H64*$L64*$CD$9</f>
        <v>0</v>
      </c>
      <c r="CE64" s="64">
        <v>0</v>
      </c>
      <c r="CF64" s="58">
        <f>CE64*$E64*$F64*$H64*$L64*$CF$9</f>
        <v>0</v>
      </c>
      <c r="CG64" s="60">
        <v>0</v>
      </c>
      <c r="CH64" s="58">
        <f>CG64*$E64*$F64*$H64*$L64*$CH$9</f>
        <v>0</v>
      </c>
      <c r="CI64" s="64">
        <v>0</v>
      </c>
      <c r="CJ64" s="58">
        <f>CI64*$E64*$F64*$H64*$L64*$CJ$9</f>
        <v>0</v>
      </c>
      <c r="CK64" s="64"/>
      <c r="CL64" s="58">
        <f>CK64*$E64*$F64*$H64*$L64*$CL$9</f>
        <v>0</v>
      </c>
      <c r="CM64" s="64"/>
      <c r="CN64" s="58">
        <f>CM64*$E64*$F64*$H64*$L64*$CN$9</f>
        <v>0</v>
      </c>
      <c r="CO64" s="64">
        <v>0</v>
      </c>
      <c r="CP64" s="58">
        <f>CO64*$E64*$F64*$H64*$L64*$CP$9</f>
        <v>0</v>
      </c>
      <c r="CQ64" s="64">
        <v>0</v>
      </c>
      <c r="CR64" s="58">
        <f>CQ64*$E64*$F64*$H64*$M64*$CR$9</f>
        <v>0</v>
      </c>
      <c r="CS64" s="60">
        <v>0</v>
      </c>
      <c r="CT64" s="58">
        <f>CS64*$E64*$F64*$H64*$N64*$CT$9</f>
        <v>0</v>
      </c>
      <c r="CU64" s="60"/>
      <c r="CV64" s="58">
        <f>CU64*E64*F64*H64</f>
        <v>0</v>
      </c>
      <c r="CW64" s="60">
        <v>70</v>
      </c>
      <c r="CX64" s="58">
        <f>CW64*E64*F64*H64*L64</f>
        <v>5187773.4720000001</v>
      </c>
      <c r="CY64" s="58"/>
      <c r="CZ64" s="58">
        <f>SUM(CY64*$E64*$F64*$H64*$K64*$R$9)</f>
        <v>0</v>
      </c>
      <c r="DA64" s="58"/>
      <c r="DB64" s="58"/>
      <c r="DC64" s="58"/>
      <c r="DD64" s="58"/>
      <c r="DE64" s="70">
        <f>SUM(Q64+O64+AA64+S64+U64+AC64+Y64+W64+AE64+AI64+AG64+AK64+AM64+AQ64+BM64+BS64+AO64+BA64+BC64+CE64+CG64+CC64+CI64+CK64+BW64+BY64+AS64+AU64+AW64+AY64+BO64+BQ64+BU64+BE64+BG64+BI64+BK64+CA64+CM64+CO64+CQ64+CS64+CU64+CW64+DA64+DC64)</f>
        <v>70</v>
      </c>
      <c r="DF64" s="70">
        <f>SUM(R64+P64+AB64+T64+V64+AD64+Z64+X64+AF64+AJ64+AH64+AL64+AN64+AR64+BN64+BT64+AP64+BB64+BD64+CF64+CH64+CD64+CJ64+CL64+BX64+BZ64+AT64+AV64+AX64+AZ64+BP64+BR64+BV64+BF64+BH64+BJ64+BL64+CB64+CN64+CP64+CR64+CT64+CV64+CX64+DB64+DD64)</f>
        <v>5187773.4720000001</v>
      </c>
      <c r="DG64" s="71">
        <v>120</v>
      </c>
      <c r="DH64" s="71">
        <v>7411104.959999999</v>
      </c>
      <c r="DI64" s="72">
        <f t="shared" si="9"/>
        <v>190</v>
      </c>
      <c r="DJ64" s="72">
        <f t="shared" si="9"/>
        <v>12598878.432</v>
      </c>
    </row>
    <row r="65" spans="1:114" s="128" customFormat="1" ht="15" hidden="1" x14ac:dyDescent="0.25">
      <c r="A65" s="126">
        <v>15</v>
      </c>
      <c r="B65" s="126"/>
      <c r="C65" s="38" t="s">
        <v>223</v>
      </c>
      <c r="D65" s="161" t="s">
        <v>224</v>
      </c>
      <c r="E65" s="50">
        <v>13916</v>
      </c>
      <c r="F65" s="117"/>
      <c r="G65" s="52"/>
      <c r="H65" s="41"/>
      <c r="I65" s="42"/>
      <c r="J65" s="42"/>
      <c r="K65" s="127">
        <v>1.4</v>
      </c>
      <c r="L65" s="127">
        <v>1.68</v>
      </c>
      <c r="M65" s="127">
        <v>2.23</v>
      </c>
      <c r="N65" s="100">
        <v>2.57</v>
      </c>
      <c r="O65" s="118">
        <f>SUM(O66:O68)</f>
        <v>8</v>
      </c>
      <c r="P65" s="118">
        <f t="shared" ref="P65:CA65" si="92">SUM(P66:P68)</f>
        <v>152742.016</v>
      </c>
      <c r="Q65" s="118">
        <f t="shared" si="92"/>
        <v>0</v>
      </c>
      <c r="R65" s="118">
        <f t="shared" si="92"/>
        <v>0</v>
      </c>
      <c r="S65" s="118">
        <f t="shared" si="92"/>
        <v>500</v>
      </c>
      <c r="T65" s="118">
        <f t="shared" si="92"/>
        <v>12546665.6</v>
      </c>
      <c r="U65" s="118">
        <f t="shared" si="92"/>
        <v>0</v>
      </c>
      <c r="V65" s="118">
        <f t="shared" si="92"/>
        <v>0</v>
      </c>
      <c r="W65" s="118">
        <f t="shared" si="92"/>
        <v>0</v>
      </c>
      <c r="X65" s="118">
        <f t="shared" si="92"/>
        <v>0</v>
      </c>
      <c r="Y65" s="118">
        <f t="shared" si="92"/>
        <v>0</v>
      </c>
      <c r="Z65" s="118">
        <f t="shared" si="92"/>
        <v>0</v>
      </c>
      <c r="AA65" s="118">
        <f t="shared" si="92"/>
        <v>0</v>
      </c>
      <c r="AB65" s="118">
        <f t="shared" si="92"/>
        <v>0</v>
      </c>
      <c r="AC65" s="118">
        <f t="shared" si="92"/>
        <v>40</v>
      </c>
      <c r="AD65" s="118">
        <f t="shared" si="92"/>
        <v>763710.07999999984</v>
      </c>
      <c r="AE65" s="118">
        <f t="shared" si="92"/>
        <v>0</v>
      </c>
      <c r="AF65" s="118">
        <f t="shared" si="92"/>
        <v>0</v>
      </c>
      <c r="AG65" s="118">
        <f t="shared" si="92"/>
        <v>0</v>
      </c>
      <c r="AH65" s="118">
        <f t="shared" si="92"/>
        <v>0</v>
      </c>
      <c r="AI65" s="118">
        <f t="shared" si="92"/>
        <v>0</v>
      </c>
      <c r="AJ65" s="118">
        <f t="shared" si="92"/>
        <v>0</v>
      </c>
      <c r="AK65" s="118">
        <f t="shared" si="92"/>
        <v>15</v>
      </c>
      <c r="AL65" s="118">
        <f t="shared" si="92"/>
        <v>343669.53599999996</v>
      </c>
      <c r="AM65" s="118">
        <f t="shared" si="92"/>
        <v>0</v>
      </c>
      <c r="AN65" s="118">
        <f t="shared" si="92"/>
        <v>0</v>
      </c>
      <c r="AO65" s="118">
        <f t="shared" si="92"/>
        <v>0</v>
      </c>
      <c r="AP65" s="118">
        <f t="shared" si="92"/>
        <v>0</v>
      </c>
      <c r="AQ65" s="118">
        <f t="shared" si="92"/>
        <v>0</v>
      </c>
      <c r="AR65" s="118">
        <f t="shared" si="92"/>
        <v>0</v>
      </c>
      <c r="AS65" s="118">
        <f t="shared" si="92"/>
        <v>0</v>
      </c>
      <c r="AT65" s="118">
        <f t="shared" si="92"/>
        <v>0</v>
      </c>
      <c r="AU65" s="118">
        <f t="shared" si="92"/>
        <v>0</v>
      </c>
      <c r="AV65" s="118">
        <f t="shared" si="92"/>
        <v>0</v>
      </c>
      <c r="AW65" s="118">
        <f t="shared" si="92"/>
        <v>0</v>
      </c>
      <c r="AX65" s="118">
        <f t="shared" si="92"/>
        <v>0</v>
      </c>
      <c r="AY65" s="118">
        <f t="shared" si="92"/>
        <v>0</v>
      </c>
      <c r="AZ65" s="118">
        <f t="shared" si="92"/>
        <v>0</v>
      </c>
      <c r="BA65" s="118">
        <f t="shared" si="92"/>
        <v>0</v>
      </c>
      <c r="BB65" s="118">
        <f t="shared" si="92"/>
        <v>0</v>
      </c>
      <c r="BC65" s="118">
        <f t="shared" si="92"/>
        <v>0</v>
      </c>
      <c r="BD65" s="118">
        <f t="shared" si="92"/>
        <v>0</v>
      </c>
      <c r="BE65" s="118">
        <f t="shared" si="92"/>
        <v>0</v>
      </c>
      <c r="BF65" s="118">
        <f t="shared" si="92"/>
        <v>0</v>
      </c>
      <c r="BG65" s="118">
        <f t="shared" si="92"/>
        <v>0</v>
      </c>
      <c r="BH65" s="118">
        <f t="shared" si="92"/>
        <v>0</v>
      </c>
      <c r="BI65" s="118">
        <f t="shared" si="92"/>
        <v>0</v>
      </c>
      <c r="BJ65" s="118">
        <f t="shared" si="92"/>
        <v>0</v>
      </c>
      <c r="BK65" s="118">
        <f t="shared" si="92"/>
        <v>130</v>
      </c>
      <c r="BL65" s="118">
        <f t="shared" si="92"/>
        <v>2482057.7599999998</v>
      </c>
      <c r="BM65" s="118">
        <f t="shared" si="92"/>
        <v>0</v>
      </c>
      <c r="BN65" s="118">
        <f t="shared" si="92"/>
        <v>0</v>
      </c>
      <c r="BO65" s="118">
        <f t="shared" si="92"/>
        <v>0</v>
      </c>
      <c r="BP65" s="118">
        <f t="shared" si="92"/>
        <v>0</v>
      </c>
      <c r="BQ65" s="118">
        <f t="shared" si="92"/>
        <v>0</v>
      </c>
      <c r="BR65" s="118">
        <f t="shared" si="92"/>
        <v>0</v>
      </c>
      <c r="BS65" s="118">
        <f t="shared" si="92"/>
        <v>0</v>
      </c>
      <c r="BT65" s="118">
        <f t="shared" si="92"/>
        <v>0</v>
      </c>
      <c r="BU65" s="118">
        <f t="shared" si="92"/>
        <v>7</v>
      </c>
      <c r="BV65" s="118">
        <f t="shared" si="92"/>
        <v>160379.11679999999</v>
      </c>
      <c r="BW65" s="118">
        <f t="shared" si="92"/>
        <v>38</v>
      </c>
      <c r="BX65" s="118">
        <f t="shared" si="92"/>
        <v>870629.49119999993</v>
      </c>
      <c r="BY65" s="118">
        <f t="shared" si="92"/>
        <v>0</v>
      </c>
      <c r="BZ65" s="118">
        <f t="shared" si="92"/>
        <v>0</v>
      </c>
      <c r="CA65" s="118">
        <f t="shared" si="92"/>
        <v>0</v>
      </c>
      <c r="CB65" s="118">
        <f t="shared" ref="CB65:DF65" si="93">SUM(CB66:CB68)</f>
        <v>0</v>
      </c>
      <c r="CC65" s="118">
        <f t="shared" si="93"/>
        <v>20</v>
      </c>
      <c r="CD65" s="118">
        <f t="shared" si="93"/>
        <v>458226.04799999995</v>
      </c>
      <c r="CE65" s="118">
        <f t="shared" si="93"/>
        <v>0</v>
      </c>
      <c r="CF65" s="118">
        <f t="shared" si="93"/>
        <v>0</v>
      </c>
      <c r="CG65" s="118">
        <f t="shared" si="93"/>
        <v>53</v>
      </c>
      <c r="CH65" s="118">
        <f t="shared" si="93"/>
        <v>1736349.4175999998</v>
      </c>
      <c r="CI65" s="118">
        <f t="shared" si="93"/>
        <v>0</v>
      </c>
      <c r="CJ65" s="118">
        <f t="shared" si="93"/>
        <v>0</v>
      </c>
      <c r="CK65" s="118">
        <f t="shared" si="93"/>
        <v>13</v>
      </c>
      <c r="CL65" s="118">
        <f t="shared" si="93"/>
        <v>297846.93119999999</v>
      </c>
      <c r="CM65" s="118">
        <f t="shared" si="93"/>
        <v>17</v>
      </c>
      <c r="CN65" s="118">
        <f t="shared" si="93"/>
        <v>389492.14079999999</v>
      </c>
      <c r="CO65" s="118">
        <f t="shared" si="93"/>
        <v>0</v>
      </c>
      <c r="CP65" s="118">
        <f t="shared" si="93"/>
        <v>0</v>
      </c>
      <c r="CQ65" s="118">
        <f t="shared" si="93"/>
        <v>35</v>
      </c>
      <c r="CR65" s="118">
        <f t="shared" si="93"/>
        <v>1064420.9239999999</v>
      </c>
      <c r="CS65" s="118">
        <f t="shared" si="93"/>
        <v>32</v>
      </c>
      <c r="CT65" s="118">
        <f t="shared" si="93"/>
        <v>1121562.8032</v>
      </c>
      <c r="CU65" s="118">
        <f t="shared" si="93"/>
        <v>0</v>
      </c>
      <c r="CV65" s="118">
        <f t="shared" si="93"/>
        <v>0</v>
      </c>
      <c r="CW65" s="118">
        <f t="shared" si="93"/>
        <v>0</v>
      </c>
      <c r="CX65" s="118">
        <f t="shared" si="93"/>
        <v>0</v>
      </c>
      <c r="CY65" s="118">
        <f t="shared" si="93"/>
        <v>0</v>
      </c>
      <c r="CZ65" s="118">
        <f t="shared" si="93"/>
        <v>0</v>
      </c>
      <c r="DA65" s="118">
        <f t="shared" si="93"/>
        <v>0</v>
      </c>
      <c r="DB65" s="118">
        <f t="shared" si="93"/>
        <v>0</v>
      </c>
      <c r="DC65" s="118">
        <f t="shared" si="93"/>
        <v>0</v>
      </c>
      <c r="DD65" s="118">
        <f t="shared" si="93"/>
        <v>0</v>
      </c>
      <c r="DE65" s="118">
        <f t="shared" si="93"/>
        <v>908</v>
      </c>
      <c r="DF65" s="118">
        <f t="shared" si="93"/>
        <v>22387751.864799999</v>
      </c>
      <c r="DG65" s="46">
        <v>5889</v>
      </c>
      <c r="DH65" s="46">
        <v>128185970.42719997</v>
      </c>
      <c r="DI65" s="47">
        <f t="shared" si="9"/>
        <v>6797</v>
      </c>
      <c r="DJ65" s="47">
        <f t="shared" si="9"/>
        <v>150573722.29199997</v>
      </c>
    </row>
    <row r="66" spans="1:114" s="1" customFormat="1" ht="30" hidden="1" x14ac:dyDescent="0.25">
      <c r="A66" s="23"/>
      <c r="B66" s="23">
        <v>42</v>
      </c>
      <c r="C66" s="48" t="s">
        <v>225</v>
      </c>
      <c r="D66" s="162" t="s">
        <v>226</v>
      </c>
      <c r="E66" s="50">
        <v>13916</v>
      </c>
      <c r="F66" s="51">
        <v>0.98</v>
      </c>
      <c r="G66" s="52"/>
      <c r="H66" s="53">
        <v>1</v>
      </c>
      <c r="I66" s="54"/>
      <c r="J66" s="54"/>
      <c r="K66" s="55">
        <v>1.4</v>
      </c>
      <c r="L66" s="55">
        <v>1.68</v>
      </c>
      <c r="M66" s="55">
        <v>2.23</v>
      </c>
      <c r="N66" s="56">
        <v>2.57</v>
      </c>
      <c r="O66" s="107">
        <v>8</v>
      </c>
      <c r="P66" s="58">
        <f>SUM(O66*$E66*$F66*$H66*$K66*$P$9)</f>
        <v>152742.016</v>
      </c>
      <c r="Q66" s="64"/>
      <c r="R66" s="58">
        <f>SUM(Q66*$E66*$F66*$H66*$K66*$R$9)</f>
        <v>0</v>
      </c>
      <c r="S66" s="60">
        <v>300</v>
      </c>
      <c r="T66" s="60">
        <f>SUM(S66*$E66*$F66*$H66*$K66*$T$9)</f>
        <v>5727825.5999999996</v>
      </c>
      <c r="U66" s="64"/>
      <c r="V66" s="58">
        <f>SUM(U66*$E66*$F66*$H66*$K66*$V$9)</f>
        <v>0</v>
      </c>
      <c r="W66" s="64"/>
      <c r="X66" s="58">
        <f>SUM(W66*$E66*$F66*$H66*$K66*$X$9)</f>
        <v>0</v>
      </c>
      <c r="Y66" s="64"/>
      <c r="Z66" s="60">
        <f>SUM(Y66*$E66*$F66*$H66*$K66*$Z$9)</f>
        <v>0</v>
      </c>
      <c r="AA66" s="105">
        <v>0</v>
      </c>
      <c r="AB66" s="58">
        <v>0</v>
      </c>
      <c r="AC66" s="60">
        <v>40</v>
      </c>
      <c r="AD66" s="58">
        <f>AC66*E66*F66*H66*K66</f>
        <v>763710.07999999984</v>
      </c>
      <c r="AE66" s="64">
        <v>0</v>
      </c>
      <c r="AF66" s="58">
        <v>0</v>
      </c>
      <c r="AG66" s="64">
        <v>0</v>
      </c>
      <c r="AH66" s="58">
        <v>0</v>
      </c>
      <c r="AI66" s="64">
        <v>0</v>
      </c>
      <c r="AJ66" s="58">
        <v>0</v>
      </c>
      <c r="AK66" s="163">
        <v>15</v>
      </c>
      <c r="AL66" s="58">
        <f>AK66*$E66*$F66*$H66*$L66*$AL$9</f>
        <v>343669.53599999996</v>
      </c>
      <c r="AM66" s="105"/>
      <c r="AN66" s="58">
        <f>SUM(AM66*$E66*$F66*$H66*$K66*$AN$9)</f>
        <v>0</v>
      </c>
      <c r="AO66" s="64"/>
      <c r="AP66" s="60">
        <f>SUM(AO66*$E66*$F66*$H66*$K66*$AP$9)</f>
        <v>0</v>
      </c>
      <c r="AQ66" s="64"/>
      <c r="AR66" s="58">
        <f>SUM(AQ66*$E66*$F66*$H66*$K66*$AR$9)</f>
        <v>0</v>
      </c>
      <c r="AS66" s="64"/>
      <c r="AT66" s="58">
        <f>SUM(AS66*$E66*$F66*$H66*$K66*$AT$9)</f>
        <v>0</v>
      </c>
      <c r="AU66" s="64"/>
      <c r="AV66" s="58">
        <f>SUM(AU66*$E66*$F66*$H66*$K66*$AV$9)</f>
        <v>0</v>
      </c>
      <c r="AW66" s="64"/>
      <c r="AX66" s="58">
        <f>SUM(AW66*$E66*$F66*$H66*$K66*$AX$9)</f>
        <v>0</v>
      </c>
      <c r="AY66" s="64"/>
      <c r="AZ66" s="58">
        <f>SUM(AY66*$E66*$F66*$H66*$K66*$AZ$9)</f>
        <v>0</v>
      </c>
      <c r="BA66" s="64"/>
      <c r="BB66" s="58">
        <f>SUM(BA66*$E66*$F66*$H66*$K66*$BB$9)</f>
        <v>0</v>
      </c>
      <c r="BC66" s="60">
        <v>0</v>
      </c>
      <c r="BD66" s="58">
        <f>SUM(BC66*$E66*$F66*$H66*$K66*$BD$9)</f>
        <v>0</v>
      </c>
      <c r="BE66" s="64"/>
      <c r="BF66" s="58">
        <f>SUM(BE66*$E66*$F66*$H66*$K66*$BF$9)</f>
        <v>0</v>
      </c>
      <c r="BG66" s="64"/>
      <c r="BH66" s="58">
        <f>SUM(BG66*$E66*$F66*$H66*$K66*$BH$9)</f>
        <v>0</v>
      </c>
      <c r="BI66" s="64"/>
      <c r="BJ66" s="58">
        <f>SUM(BI66*$E66*$F66*$H66*$K66*$BJ$9)</f>
        <v>0</v>
      </c>
      <c r="BK66" s="60">
        <f>130</f>
        <v>130</v>
      </c>
      <c r="BL66" s="58">
        <f>SUM(BK66*$E66*$F66*$H66*$K66*$BL$9)</f>
        <v>2482057.7599999998</v>
      </c>
      <c r="BM66" s="64"/>
      <c r="BN66" s="58">
        <f>BM66*$E66*$F66*$H66*$L66*$BN$9</f>
        <v>0</v>
      </c>
      <c r="BO66" s="64"/>
      <c r="BP66" s="58">
        <f>BO66*$E66*$F66*$H66*$L66*$BP$9</f>
        <v>0</v>
      </c>
      <c r="BQ66" s="124"/>
      <c r="BR66" s="60">
        <f>BQ66*$E66*$F66*$H66*$L66*$BR$9</f>
        <v>0</v>
      </c>
      <c r="BS66" s="64"/>
      <c r="BT66" s="58">
        <f>BS66*$E66*$F66*$H66*$L66*$BT$9</f>
        <v>0</v>
      </c>
      <c r="BU66" s="163">
        <v>7</v>
      </c>
      <c r="BV66" s="58">
        <f>BU66*$E66*$F66*$H66*$L66*$BV$9</f>
        <v>160379.11679999999</v>
      </c>
      <c r="BW66" s="65">
        <v>38</v>
      </c>
      <c r="BX66" s="58">
        <f>BW66*$E66*$F66*$H66*$L66*$BX$9</f>
        <v>870629.49119999993</v>
      </c>
      <c r="BY66" s="60"/>
      <c r="BZ66" s="58">
        <f>BY66*$E66*$F66*$H66*$L66*$BZ$9</f>
        <v>0</v>
      </c>
      <c r="CA66" s="65"/>
      <c r="CB66" s="67">
        <f>CA66*$E66*$F66*$H66*$L66*$CB$9</f>
        <v>0</v>
      </c>
      <c r="CC66" s="114">
        <v>20</v>
      </c>
      <c r="CD66" s="58">
        <f>CC66*$E66*$F66*$H66*$L66*$CD$9</f>
        <v>458226.04799999995</v>
      </c>
      <c r="CE66" s="64"/>
      <c r="CF66" s="58">
        <f>CE66*$E66*$F66*$H66*$L66*$CF$9</f>
        <v>0</v>
      </c>
      <c r="CG66" s="60">
        <v>24</v>
      </c>
      <c r="CH66" s="58">
        <f>CG66*$E66*$F66*$H66*$L66*$CH$9</f>
        <v>549871.25760000001</v>
      </c>
      <c r="CI66" s="115"/>
      <c r="CJ66" s="58">
        <f>CI66*$E66*$F66*$H66*$L66*$CJ$9</f>
        <v>0</v>
      </c>
      <c r="CK66" s="114">
        <v>13</v>
      </c>
      <c r="CL66" s="58">
        <f>CK66*$E66*$F66*$H66*$L66*$CL$9</f>
        <v>297846.93119999999</v>
      </c>
      <c r="CM66" s="60">
        <v>17</v>
      </c>
      <c r="CN66" s="58">
        <f>CM66*$E66*$F66*$H66*$L66*$CN$9</f>
        <v>389492.14079999999</v>
      </c>
      <c r="CO66" s="64"/>
      <c r="CP66" s="58">
        <f>CO66*$E66*$F66*$H66*$L66*$CP$9</f>
        <v>0</v>
      </c>
      <c r="CQ66" s="114">
        <v>35</v>
      </c>
      <c r="CR66" s="58">
        <f>CQ66*$E66*$F66*$H66*$M66*$CR$9</f>
        <v>1064420.9239999999</v>
      </c>
      <c r="CS66" s="114">
        <v>32</v>
      </c>
      <c r="CT66" s="58">
        <f>CS66*$E66*$F66*$H66*$N66*$CT$9</f>
        <v>1121562.8032</v>
      </c>
      <c r="CU66" s="60"/>
      <c r="CV66" s="58">
        <f>CU66*E66*F66*H66</f>
        <v>0</v>
      </c>
      <c r="CW66" s="60"/>
      <c r="CX66" s="58"/>
      <c r="CY66" s="58"/>
      <c r="CZ66" s="58">
        <f>SUM(CY66*$E66*$F66*$H66*$K66*$R$9)</f>
        <v>0</v>
      </c>
      <c r="DA66" s="58"/>
      <c r="DB66" s="58"/>
      <c r="DC66" s="58"/>
      <c r="DD66" s="58"/>
      <c r="DE66" s="70">
        <f t="shared" ref="DE66:DF68" si="94">SUM(Q66+O66+AA66+S66+U66+AC66+Y66+W66+AE66+AI66+AG66+AK66+AM66+AQ66+BM66+BS66+AO66+BA66+BC66+CE66+CG66+CC66+CI66+CK66+BW66+BY66+AS66+AU66+AW66+AY66+BO66+BQ66+BU66+BE66+BG66+BI66+BK66+CA66+CM66+CO66+CQ66+CS66+CU66+CW66+DA66+DC66)</f>
        <v>679</v>
      </c>
      <c r="DF66" s="70">
        <f t="shared" si="94"/>
        <v>14382433.704799999</v>
      </c>
      <c r="DG66" s="71">
        <v>5575</v>
      </c>
      <c r="DH66" s="71">
        <v>115773538.56319998</v>
      </c>
      <c r="DI66" s="72">
        <f t="shared" si="9"/>
        <v>6254</v>
      </c>
      <c r="DJ66" s="72">
        <f t="shared" si="9"/>
        <v>130155972.26799998</v>
      </c>
    </row>
    <row r="67" spans="1:114" s="1" customFormat="1" ht="39.75" hidden="1" customHeight="1" x14ac:dyDescent="0.25">
      <c r="A67" s="23"/>
      <c r="B67" s="23">
        <v>43</v>
      </c>
      <c r="C67" s="74" t="s">
        <v>227</v>
      </c>
      <c r="D67" s="103" t="s">
        <v>228</v>
      </c>
      <c r="E67" s="50">
        <v>13916</v>
      </c>
      <c r="F67" s="51">
        <v>1.75</v>
      </c>
      <c r="G67" s="52"/>
      <c r="H67" s="164">
        <v>1</v>
      </c>
      <c r="I67" s="165"/>
      <c r="J67" s="166"/>
      <c r="K67" s="121">
        <v>1.4</v>
      </c>
      <c r="L67" s="121">
        <v>1.68</v>
      </c>
      <c r="M67" s="121">
        <v>2.23</v>
      </c>
      <c r="N67" s="122">
        <v>2.57</v>
      </c>
      <c r="O67" s="77"/>
      <c r="P67" s="58">
        <f>SUM(O67*$E67*$F67*$H67*$K67*$P$9)</f>
        <v>0</v>
      </c>
      <c r="Q67" s="64"/>
      <c r="R67" s="58">
        <f>SUM(Q67*$E67*$F67*$H67*$K67*$R$9)</f>
        <v>0</v>
      </c>
      <c r="S67" s="60">
        <v>200</v>
      </c>
      <c r="T67" s="60">
        <f>S67*E67*F67*H67*K67</f>
        <v>6818840</v>
      </c>
      <c r="U67" s="64"/>
      <c r="V67" s="58">
        <f>SUM(U67*$E67*$F67*$H67*$K67*$V$9)</f>
        <v>0</v>
      </c>
      <c r="W67" s="64"/>
      <c r="X67" s="58">
        <f>SUM(W67*$E67*$F67*$H67*$K67*$X$9)</f>
        <v>0</v>
      </c>
      <c r="Y67" s="64"/>
      <c r="Z67" s="60">
        <f>SUM(Y67*$E67*$F67*$H67*$K67*$Z$9)</f>
        <v>0</v>
      </c>
      <c r="AA67" s="105">
        <v>0</v>
      </c>
      <c r="AB67" s="58">
        <v>0</v>
      </c>
      <c r="AC67" s="64">
        <v>0</v>
      </c>
      <c r="AD67" s="58">
        <v>0</v>
      </c>
      <c r="AE67" s="64">
        <v>0</v>
      </c>
      <c r="AF67" s="58">
        <v>0</v>
      </c>
      <c r="AG67" s="64">
        <v>0</v>
      </c>
      <c r="AH67" s="58">
        <v>0</v>
      </c>
      <c r="AI67" s="64">
        <v>0</v>
      </c>
      <c r="AJ67" s="58">
        <v>0</v>
      </c>
      <c r="AK67" s="64"/>
      <c r="AL67" s="58">
        <f>AK67*$E67*$F67*$H67*$L67*$AL$9</f>
        <v>0</v>
      </c>
      <c r="AM67" s="105"/>
      <c r="AN67" s="58">
        <f>SUM(AM67*$E67*$F67*$H67*$K67*$AN$9)</f>
        <v>0</v>
      </c>
      <c r="AO67" s="64"/>
      <c r="AP67" s="60">
        <f>SUM(AO67*$E67*$F67*$H67*$K67*$AP$9)</f>
        <v>0</v>
      </c>
      <c r="AQ67" s="64"/>
      <c r="AR67" s="58">
        <f>SUM(AQ67*$E67*$F67*$H67*$K67*$AR$9)</f>
        <v>0</v>
      </c>
      <c r="AS67" s="64"/>
      <c r="AT67" s="58">
        <f>SUM(AS67*$E67*$F67*$H67*$K67*$AT$9)</f>
        <v>0</v>
      </c>
      <c r="AU67" s="64"/>
      <c r="AV67" s="58">
        <f>SUM(AU67*$E67*$F67*$H67*$K67*$AV$9)</f>
        <v>0</v>
      </c>
      <c r="AW67" s="64"/>
      <c r="AX67" s="58">
        <f>SUM(AW67*$E67*$F67*$H67*$K67*$AX$9)</f>
        <v>0</v>
      </c>
      <c r="AY67" s="64"/>
      <c r="AZ67" s="58">
        <f>SUM(AY67*$E67*$F67*$H67*$K67*$AZ$9)</f>
        <v>0</v>
      </c>
      <c r="BA67" s="64"/>
      <c r="BB67" s="58">
        <f>SUM(BA67*$E67*$F67*$H67*$K67*$BB$9)</f>
        <v>0</v>
      </c>
      <c r="BC67" s="64"/>
      <c r="BD67" s="58">
        <f>SUM(BC67*$E67*$F67*$H67*$K67*$BD$9)</f>
        <v>0</v>
      </c>
      <c r="BE67" s="64"/>
      <c r="BF67" s="58">
        <f>SUM(BE67*$E67*$F67*$H67*$K67*$BF$9)</f>
        <v>0</v>
      </c>
      <c r="BG67" s="64"/>
      <c r="BH67" s="58">
        <f>SUM(BG67*$E67*$F67*$H67*$K67*$BH$9)</f>
        <v>0</v>
      </c>
      <c r="BI67" s="64"/>
      <c r="BJ67" s="58">
        <f>SUM(BI67*$E67*$F67*$H67*$K67*$BJ$9)</f>
        <v>0</v>
      </c>
      <c r="BK67" s="60"/>
      <c r="BL67" s="58">
        <f>SUM(BK67*$E67*$F67*$H67*$K67*$BL$9)</f>
        <v>0</v>
      </c>
      <c r="BM67" s="64"/>
      <c r="BN67" s="58">
        <f>BM67*$E67*$F67*$H67*$L67*$BN$9</f>
        <v>0</v>
      </c>
      <c r="BO67" s="64"/>
      <c r="BP67" s="58">
        <f>BO67*$E67*$F67*$H67*$L67*$BP$9</f>
        <v>0</v>
      </c>
      <c r="BQ67" s="124"/>
      <c r="BR67" s="60">
        <f>BQ67*$E67*$F67*$H67*$L67*$BR$9</f>
        <v>0</v>
      </c>
      <c r="BS67" s="64"/>
      <c r="BT67" s="58">
        <f>BS67*$E67*$F67*$H67*$L67*$BT$9</f>
        <v>0</v>
      </c>
      <c r="BU67" s="64"/>
      <c r="BV67" s="58">
        <f>BU67*$E67*$F67*$H67*$L67*$BV$9</f>
        <v>0</v>
      </c>
      <c r="BW67" s="73"/>
      <c r="BX67" s="58">
        <f>BW67*$E67*$F67*$H67*$L67*$BX$9</f>
        <v>0</v>
      </c>
      <c r="BY67" s="60"/>
      <c r="BZ67" s="58">
        <f>BY67*$E67*$F67*$H67*$L67*$BZ$9</f>
        <v>0</v>
      </c>
      <c r="CA67" s="73"/>
      <c r="CB67" s="67">
        <f>CA67*$E67*$F67*$H67*$L67*$CB$9</f>
        <v>0</v>
      </c>
      <c r="CC67" s="64"/>
      <c r="CD67" s="58">
        <f>CC67*$E67*$F67*$H67*$L67*$CD$9</f>
        <v>0</v>
      </c>
      <c r="CE67" s="64"/>
      <c r="CF67" s="58">
        <f>CE67*$E67*$F67*$H67*$L67*$CF$9</f>
        <v>0</v>
      </c>
      <c r="CG67" s="60">
        <v>29</v>
      </c>
      <c r="CH67" s="58">
        <f>CG67*$E67*$F67*$H67*$L67*$CH$9</f>
        <v>1186478.1599999999</v>
      </c>
      <c r="CI67" s="64"/>
      <c r="CJ67" s="58">
        <f>CI67*$E67*$F67*$H67*$L67*$CJ$9</f>
        <v>0</v>
      </c>
      <c r="CK67" s="64"/>
      <c r="CL67" s="58">
        <f>CK67*$E67*$F67*$H67*$L67*$CL$9</f>
        <v>0</v>
      </c>
      <c r="CM67" s="60"/>
      <c r="CN67" s="58">
        <f>CM67*$E67*$F67*$H67*$L67*$CN$9</f>
        <v>0</v>
      </c>
      <c r="CO67" s="64"/>
      <c r="CP67" s="58">
        <f>CO67*$E67*$F67*$H67*$L67*$CP$9</f>
        <v>0</v>
      </c>
      <c r="CQ67" s="60"/>
      <c r="CR67" s="58">
        <f>CQ67*$E67*$F67*$H67*$M67*$CR$9</f>
        <v>0</v>
      </c>
      <c r="CS67" s="64"/>
      <c r="CT67" s="58">
        <f>CS67*$E67*$F67*$H67*$N67*$CT$9</f>
        <v>0</v>
      </c>
      <c r="CU67" s="60"/>
      <c r="CV67" s="58">
        <f>CU67*E67*F67*H67</f>
        <v>0</v>
      </c>
      <c r="CW67" s="60"/>
      <c r="CX67" s="58"/>
      <c r="CY67" s="58"/>
      <c r="CZ67" s="58">
        <f>SUM(CY67*$E67*$F67*$H67*$K67*$R$9)</f>
        <v>0</v>
      </c>
      <c r="DA67" s="58"/>
      <c r="DB67" s="58"/>
      <c r="DC67" s="58"/>
      <c r="DD67" s="58"/>
      <c r="DE67" s="70">
        <f t="shared" si="94"/>
        <v>229</v>
      </c>
      <c r="DF67" s="70">
        <f t="shared" si="94"/>
        <v>8005318.1600000001</v>
      </c>
      <c r="DG67" s="71">
        <v>270</v>
      </c>
      <c r="DH67" s="71">
        <v>9935049.879999999</v>
      </c>
      <c r="DI67" s="72">
        <f t="shared" si="9"/>
        <v>499</v>
      </c>
      <c r="DJ67" s="72">
        <f t="shared" si="9"/>
        <v>17940368.039999999</v>
      </c>
    </row>
    <row r="68" spans="1:114" s="1" customFormat="1" ht="48.75" hidden="1" customHeight="1" x14ac:dyDescent="0.25">
      <c r="A68" s="23"/>
      <c r="B68" s="23">
        <v>44</v>
      </c>
      <c r="C68" s="74" t="s">
        <v>229</v>
      </c>
      <c r="D68" s="103" t="s">
        <v>230</v>
      </c>
      <c r="E68" s="50">
        <v>13916</v>
      </c>
      <c r="F68" s="51">
        <v>2.89</v>
      </c>
      <c r="G68" s="52"/>
      <c r="H68" s="53">
        <v>1</v>
      </c>
      <c r="I68" s="54"/>
      <c r="J68" s="54"/>
      <c r="K68" s="121">
        <v>1.4</v>
      </c>
      <c r="L68" s="121">
        <v>1.68</v>
      </c>
      <c r="M68" s="121">
        <v>2.23</v>
      </c>
      <c r="N68" s="122">
        <v>2.57</v>
      </c>
      <c r="O68" s="77"/>
      <c r="P68" s="123"/>
      <c r="Q68" s="77"/>
      <c r="R68" s="123"/>
      <c r="S68" s="107"/>
      <c r="T68" s="60">
        <f>S68*E68*F68*H68*K68</f>
        <v>0</v>
      </c>
      <c r="U68" s="77"/>
      <c r="V68" s="123"/>
      <c r="W68" s="77"/>
      <c r="X68" s="123"/>
      <c r="Y68" s="77"/>
      <c r="Z68" s="107"/>
      <c r="AA68" s="105">
        <v>0</v>
      </c>
      <c r="AB68" s="123">
        <v>0</v>
      </c>
      <c r="AC68" s="77">
        <v>0</v>
      </c>
      <c r="AD68" s="123">
        <v>0</v>
      </c>
      <c r="AE68" s="77">
        <v>0</v>
      </c>
      <c r="AF68" s="123">
        <v>0</v>
      </c>
      <c r="AG68" s="77">
        <v>0</v>
      </c>
      <c r="AH68" s="123">
        <v>0</v>
      </c>
      <c r="AI68" s="77">
        <v>0</v>
      </c>
      <c r="AJ68" s="123">
        <v>0</v>
      </c>
      <c r="AK68" s="77"/>
      <c r="AL68" s="123"/>
      <c r="AM68" s="105"/>
      <c r="AN68" s="123"/>
      <c r="AO68" s="77"/>
      <c r="AP68" s="107"/>
      <c r="AQ68" s="77"/>
      <c r="AR68" s="123"/>
      <c r="AS68" s="77"/>
      <c r="AT68" s="123"/>
      <c r="AU68" s="77"/>
      <c r="AV68" s="123"/>
      <c r="AW68" s="77"/>
      <c r="AX68" s="123"/>
      <c r="AY68" s="77"/>
      <c r="AZ68" s="123"/>
      <c r="BA68" s="77"/>
      <c r="BB68" s="123"/>
      <c r="BC68" s="77"/>
      <c r="BD68" s="123"/>
      <c r="BE68" s="77"/>
      <c r="BF68" s="123"/>
      <c r="BG68" s="77"/>
      <c r="BH68" s="123"/>
      <c r="BI68" s="77"/>
      <c r="BJ68" s="123"/>
      <c r="BK68" s="107"/>
      <c r="BL68" s="123"/>
      <c r="BM68" s="77"/>
      <c r="BN68" s="123"/>
      <c r="BO68" s="77"/>
      <c r="BP68" s="123"/>
      <c r="BQ68" s="156"/>
      <c r="BR68" s="107"/>
      <c r="BS68" s="77"/>
      <c r="BT68" s="123"/>
      <c r="BU68" s="77"/>
      <c r="BV68" s="123"/>
      <c r="BW68" s="78"/>
      <c r="BX68" s="123"/>
      <c r="BY68" s="107"/>
      <c r="BZ68" s="123"/>
      <c r="CA68" s="78"/>
      <c r="CB68" s="125"/>
      <c r="CC68" s="77"/>
      <c r="CD68" s="123"/>
      <c r="CE68" s="77"/>
      <c r="CF68" s="123"/>
      <c r="CG68" s="107"/>
      <c r="CH68" s="123"/>
      <c r="CI68" s="77"/>
      <c r="CJ68" s="123"/>
      <c r="CK68" s="77"/>
      <c r="CL68" s="123"/>
      <c r="CM68" s="107"/>
      <c r="CN68" s="123"/>
      <c r="CO68" s="77"/>
      <c r="CP68" s="123"/>
      <c r="CQ68" s="107"/>
      <c r="CR68" s="123"/>
      <c r="CS68" s="77"/>
      <c r="CT68" s="123"/>
      <c r="CU68" s="107"/>
      <c r="CV68" s="123"/>
      <c r="CW68" s="107"/>
      <c r="CX68" s="123"/>
      <c r="CY68" s="123"/>
      <c r="CZ68" s="123"/>
      <c r="DA68" s="123"/>
      <c r="DB68" s="123"/>
      <c r="DC68" s="123"/>
      <c r="DD68" s="123"/>
      <c r="DE68" s="70">
        <f t="shared" si="94"/>
        <v>0</v>
      </c>
      <c r="DF68" s="70">
        <f t="shared" si="94"/>
        <v>0</v>
      </c>
      <c r="DG68" s="71">
        <v>44</v>
      </c>
      <c r="DH68" s="71">
        <v>2477381.9840000002</v>
      </c>
      <c r="DI68" s="72">
        <f t="shared" si="9"/>
        <v>44</v>
      </c>
      <c r="DJ68" s="72">
        <f t="shared" si="9"/>
        <v>2477381.9840000002</v>
      </c>
    </row>
    <row r="69" spans="1:114" s="1" customFormat="1" ht="15" x14ac:dyDescent="0.25">
      <c r="A69" s="37">
        <v>16</v>
      </c>
      <c r="B69" s="37"/>
      <c r="C69" s="38" t="s">
        <v>231</v>
      </c>
      <c r="D69" s="167" t="s">
        <v>232</v>
      </c>
      <c r="E69" s="50">
        <v>13916</v>
      </c>
      <c r="F69" s="117"/>
      <c r="G69" s="52"/>
      <c r="H69" s="41"/>
      <c r="I69" s="42"/>
      <c r="J69" s="42"/>
      <c r="K69" s="99">
        <v>1.4</v>
      </c>
      <c r="L69" s="99">
        <v>1.68</v>
      </c>
      <c r="M69" s="99">
        <v>2.23</v>
      </c>
      <c r="N69" s="100">
        <v>2.57</v>
      </c>
      <c r="O69" s="118">
        <f t="shared" ref="O69:AS69" si="95">SUM(O70:O71)</f>
        <v>12</v>
      </c>
      <c r="P69" s="118">
        <f t="shared" si="95"/>
        <v>219761.47199999995</v>
      </c>
      <c r="Q69" s="118">
        <f t="shared" si="95"/>
        <v>45</v>
      </c>
      <c r="R69" s="118">
        <f t="shared" si="95"/>
        <v>2253139.5599999996</v>
      </c>
      <c r="S69" s="118">
        <f t="shared" si="95"/>
        <v>0</v>
      </c>
      <c r="T69" s="118">
        <f t="shared" si="95"/>
        <v>0</v>
      </c>
      <c r="U69" s="118">
        <f t="shared" si="95"/>
        <v>0</v>
      </c>
      <c r="V69" s="118">
        <f t="shared" si="95"/>
        <v>0</v>
      </c>
      <c r="W69" s="118">
        <f t="shared" si="95"/>
        <v>0</v>
      </c>
      <c r="X69" s="118">
        <f t="shared" si="95"/>
        <v>0</v>
      </c>
      <c r="Y69" s="118">
        <f t="shared" si="95"/>
        <v>0</v>
      </c>
      <c r="Z69" s="118">
        <f t="shared" si="95"/>
        <v>0</v>
      </c>
      <c r="AA69" s="118">
        <f t="shared" si="95"/>
        <v>0</v>
      </c>
      <c r="AB69" s="118">
        <f t="shared" si="95"/>
        <v>0</v>
      </c>
      <c r="AC69" s="118">
        <f t="shared" si="95"/>
        <v>10</v>
      </c>
      <c r="AD69" s="118">
        <f t="shared" si="95"/>
        <v>183134.55999999997</v>
      </c>
      <c r="AE69" s="118">
        <f t="shared" si="95"/>
        <v>0</v>
      </c>
      <c r="AF69" s="118">
        <f t="shared" si="95"/>
        <v>0</v>
      </c>
      <c r="AG69" s="118">
        <f t="shared" si="95"/>
        <v>3</v>
      </c>
      <c r="AH69" s="118">
        <f t="shared" si="95"/>
        <v>54940.367999999988</v>
      </c>
      <c r="AI69" s="118">
        <f t="shared" si="95"/>
        <v>0</v>
      </c>
      <c r="AJ69" s="118">
        <f t="shared" si="95"/>
        <v>0</v>
      </c>
      <c r="AK69" s="118">
        <f t="shared" si="95"/>
        <v>100</v>
      </c>
      <c r="AL69" s="118">
        <f t="shared" si="95"/>
        <v>2197614.7199999997</v>
      </c>
      <c r="AM69" s="118">
        <f t="shared" si="95"/>
        <v>0</v>
      </c>
      <c r="AN69" s="118">
        <f t="shared" si="95"/>
        <v>0</v>
      </c>
      <c r="AO69" s="118">
        <f t="shared" si="95"/>
        <v>44</v>
      </c>
      <c r="AP69" s="118">
        <f t="shared" si="95"/>
        <v>805792.06400000001</v>
      </c>
      <c r="AQ69" s="118">
        <f t="shared" si="95"/>
        <v>0</v>
      </c>
      <c r="AR69" s="118">
        <f t="shared" si="95"/>
        <v>0</v>
      </c>
      <c r="AS69" s="118">
        <f t="shared" si="95"/>
        <v>0</v>
      </c>
      <c r="AT69" s="118">
        <f t="shared" ref="AT69:DE69" si="96">SUM(AT70:AT71)</f>
        <v>0</v>
      </c>
      <c r="AU69" s="118">
        <f t="shared" si="96"/>
        <v>0</v>
      </c>
      <c r="AV69" s="118">
        <f t="shared" si="96"/>
        <v>0</v>
      </c>
      <c r="AW69" s="118">
        <f t="shared" si="96"/>
        <v>0</v>
      </c>
      <c r="AX69" s="118">
        <f t="shared" si="96"/>
        <v>0</v>
      </c>
      <c r="AY69" s="118">
        <f t="shared" si="96"/>
        <v>0</v>
      </c>
      <c r="AZ69" s="118">
        <f t="shared" si="96"/>
        <v>0</v>
      </c>
      <c r="BA69" s="118">
        <f t="shared" si="96"/>
        <v>0</v>
      </c>
      <c r="BB69" s="118">
        <f t="shared" si="96"/>
        <v>0</v>
      </c>
      <c r="BC69" s="118">
        <f t="shared" si="96"/>
        <v>11</v>
      </c>
      <c r="BD69" s="118">
        <f t="shared" si="96"/>
        <v>201448.016</v>
      </c>
      <c r="BE69" s="118">
        <f t="shared" si="96"/>
        <v>82</v>
      </c>
      <c r="BF69" s="118">
        <f t="shared" si="96"/>
        <v>1501703.392</v>
      </c>
      <c r="BG69" s="118">
        <f t="shared" si="96"/>
        <v>0</v>
      </c>
      <c r="BH69" s="118">
        <f t="shared" si="96"/>
        <v>0</v>
      </c>
      <c r="BI69" s="118">
        <f t="shared" si="96"/>
        <v>0</v>
      </c>
      <c r="BJ69" s="118">
        <f t="shared" si="96"/>
        <v>0</v>
      </c>
      <c r="BK69" s="118">
        <f t="shared" si="96"/>
        <v>140</v>
      </c>
      <c r="BL69" s="118">
        <f t="shared" si="96"/>
        <v>2563883.84</v>
      </c>
      <c r="BM69" s="118">
        <f t="shared" si="96"/>
        <v>0</v>
      </c>
      <c r="BN69" s="118">
        <f t="shared" si="96"/>
        <v>0</v>
      </c>
      <c r="BO69" s="118">
        <f t="shared" si="96"/>
        <v>0</v>
      </c>
      <c r="BP69" s="118">
        <f t="shared" si="96"/>
        <v>0</v>
      </c>
      <c r="BQ69" s="118">
        <f t="shared" si="96"/>
        <v>0</v>
      </c>
      <c r="BR69" s="118">
        <f t="shared" si="96"/>
        <v>0</v>
      </c>
      <c r="BS69" s="118">
        <f t="shared" si="96"/>
        <v>15</v>
      </c>
      <c r="BT69" s="118">
        <f t="shared" si="96"/>
        <v>329642.20799999993</v>
      </c>
      <c r="BU69" s="118">
        <f t="shared" si="96"/>
        <v>0</v>
      </c>
      <c r="BV69" s="118">
        <f t="shared" si="96"/>
        <v>0</v>
      </c>
      <c r="BW69" s="118">
        <f t="shared" si="96"/>
        <v>80</v>
      </c>
      <c r="BX69" s="118">
        <f t="shared" si="96"/>
        <v>1758091.7759999998</v>
      </c>
      <c r="BY69" s="118">
        <f t="shared" si="96"/>
        <v>0</v>
      </c>
      <c r="BZ69" s="118">
        <f t="shared" si="96"/>
        <v>0</v>
      </c>
      <c r="CA69" s="118">
        <f t="shared" si="96"/>
        <v>0</v>
      </c>
      <c r="CB69" s="118">
        <f t="shared" si="96"/>
        <v>0</v>
      </c>
      <c r="CC69" s="118">
        <f t="shared" si="96"/>
        <v>50</v>
      </c>
      <c r="CD69" s="118">
        <f t="shared" si="96"/>
        <v>1098807.3599999999</v>
      </c>
      <c r="CE69" s="118">
        <f t="shared" si="96"/>
        <v>0</v>
      </c>
      <c r="CF69" s="118">
        <f t="shared" si="96"/>
        <v>0</v>
      </c>
      <c r="CG69" s="118">
        <f t="shared" si="96"/>
        <v>25</v>
      </c>
      <c r="CH69" s="118">
        <f t="shared" si="96"/>
        <v>549403.67999999993</v>
      </c>
      <c r="CI69" s="118">
        <f t="shared" si="96"/>
        <v>68</v>
      </c>
      <c r="CJ69" s="118">
        <f t="shared" si="96"/>
        <v>1494378.0096</v>
      </c>
      <c r="CK69" s="118">
        <f t="shared" si="96"/>
        <v>25</v>
      </c>
      <c r="CL69" s="118">
        <f t="shared" si="96"/>
        <v>549403.67999999993</v>
      </c>
      <c r="CM69" s="118">
        <f t="shared" si="96"/>
        <v>99</v>
      </c>
      <c r="CN69" s="118">
        <f t="shared" si="96"/>
        <v>2175638.5727999997</v>
      </c>
      <c r="CO69" s="118">
        <f t="shared" si="96"/>
        <v>46</v>
      </c>
      <c r="CP69" s="118">
        <f t="shared" si="96"/>
        <v>1010902.7712</v>
      </c>
      <c r="CQ69" s="118">
        <f t="shared" si="96"/>
        <v>140</v>
      </c>
      <c r="CR69" s="118">
        <f t="shared" si="96"/>
        <v>4083900.6879999996</v>
      </c>
      <c r="CS69" s="118">
        <f t="shared" si="96"/>
        <v>32</v>
      </c>
      <c r="CT69" s="118">
        <f t="shared" si="96"/>
        <v>1075784.7296</v>
      </c>
      <c r="CU69" s="118">
        <f t="shared" si="96"/>
        <v>0</v>
      </c>
      <c r="CV69" s="118">
        <f t="shared" si="96"/>
        <v>0</v>
      </c>
      <c r="CW69" s="118">
        <f t="shared" si="96"/>
        <v>0</v>
      </c>
      <c r="CX69" s="118">
        <f t="shared" si="96"/>
        <v>0</v>
      </c>
      <c r="CY69" s="118">
        <f t="shared" si="96"/>
        <v>0</v>
      </c>
      <c r="CZ69" s="118">
        <f t="shared" si="96"/>
        <v>0</v>
      </c>
      <c r="DA69" s="118">
        <f t="shared" si="96"/>
        <v>0</v>
      </c>
      <c r="DB69" s="118">
        <f t="shared" si="96"/>
        <v>0</v>
      </c>
      <c r="DC69" s="118">
        <f t="shared" si="96"/>
        <v>0</v>
      </c>
      <c r="DD69" s="118">
        <f t="shared" si="96"/>
        <v>0</v>
      </c>
      <c r="DE69" s="118">
        <f t="shared" si="96"/>
        <v>1027</v>
      </c>
      <c r="DF69" s="118">
        <f t="shared" ref="DF69" si="97">SUM(DF70:DF71)</f>
        <v>24107371.467199996</v>
      </c>
      <c r="DG69" s="46">
        <v>8957</v>
      </c>
      <c r="DH69" s="46">
        <v>181828548.96640006</v>
      </c>
      <c r="DI69" s="47">
        <f t="shared" si="9"/>
        <v>9984</v>
      </c>
      <c r="DJ69" s="47">
        <f t="shared" si="9"/>
        <v>205935920.43360007</v>
      </c>
    </row>
    <row r="70" spans="1:114" s="1" customFormat="1" ht="45" hidden="1" x14ac:dyDescent="0.25">
      <c r="A70" s="23"/>
      <c r="B70" s="23">
        <v>45</v>
      </c>
      <c r="C70" s="48" t="s">
        <v>233</v>
      </c>
      <c r="D70" s="160" t="s">
        <v>234</v>
      </c>
      <c r="E70" s="50">
        <v>13916</v>
      </c>
      <c r="F70" s="51">
        <v>0.94</v>
      </c>
      <c r="G70" s="52"/>
      <c r="H70" s="53">
        <v>1</v>
      </c>
      <c r="I70" s="54"/>
      <c r="J70" s="54"/>
      <c r="K70" s="55">
        <v>1.4</v>
      </c>
      <c r="L70" s="55">
        <v>1.68</v>
      </c>
      <c r="M70" s="55">
        <v>2.23</v>
      </c>
      <c r="N70" s="56">
        <v>2.57</v>
      </c>
      <c r="O70" s="107">
        <v>12</v>
      </c>
      <c r="P70" s="58">
        <f>SUM(O70*$E70*$F70*$H70*$K70*$P$9)</f>
        <v>219761.47199999995</v>
      </c>
      <c r="Q70" s="64"/>
      <c r="R70" s="58">
        <f>SUM(Q70*$E70*$F70*$H70*$K70*$R$9)</f>
        <v>0</v>
      </c>
      <c r="S70" s="64"/>
      <c r="T70" s="60">
        <f>SUM(S70*$E70*$F70*$H70*$K70*$T$9)</f>
        <v>0</v>
      </c>
      <c r="U70" s="64"/>
      <c r="V70" s="58">
        <f>SUM(U70*$E70*$F70*$H70*$K70*$V$9)</f>
        <v>0</v>
      </c>
      <c r="W70" s="64"/>
      <c r="X70" s="58">
        <f>SUM(W70*$E70*$F70*$H70*$K70*$X$9)</f>
        <v>0</v>
      </c>
      <c r="Y70" s="64"/>
      <c r="Z70" s="60">
        <f>SUM(Y70*$E70*$F70*$H70*$K70*$Z$9)</f>
        <v>0</v>
      </c>
      <c r="AA70" s="105">
        <v>0</v>
      </c>
      <c r="AB70" s="58">
        <v>0</v>
      </c>
      <c r="AC70" s="60">
        <v>10</v>
      </c>
      <c r="AD70" s="58">
        <f>AC70*E70*F70*H70*K70</f>
        <v>183134.55999999997</v>
      </c>
      <c r="AE70" s="64">
        <v>0</v>
      </c>
      <c r="AF70" s="58">
        <v>0</v>
      </c>
      <c r="AG70" s="73">
        <v>3</v>
      </c>
      <c r="AH70" s="58">
        <f>AG70*E70*F70*H70*K70</f>
        <v>54940.367999999988</v>
      </c>
      <c r="AI70" s="64">
        <v>0</v>
      </c>
      <c r="AJ70" s="58">
        <v>0</v>
      </c>
      <c r="AK70" s="114">
        <v>100</v>
      </c>
      <c r="AL70" s="58">
        <f>AK70*$E70*$F70*$H70*$L70*$AL$9</f>
        <v>2197614.7199999997</v>
      </c>
      <c r="AM70" s="105"/>
      <c r="AN70" s="58">
        <f>SUM(AM70*$E70*$F70*$H70*$K70*$AN$9)</f>
        <v>0</v>
      </c>
      <c r="AO70" s="60">
        <v>44</v>
      </c>
      <c r="AP70" s="60">
        <f>SUM(AO70*$E70*$F70*$H70*$K70*$AP$9)</f>
        <v>805792.06400000001</v>
      </c>
      <c r="AQ70" s="64"/>
      <c r="AR70" s="58">
        <f>SUM(AQ70*$E70*$F70*$H70*$K70*$AR$9)</f>
        <v>0</v>
      </c>
      <c r="AS70" s="64"/>
      <c r="AT70" s="58">
        <f>SUM(AS70*$E70*$F70*$H70*$K70*$AT$9)</f>
        <v>0</v>
      </c>
      <c r="AU70" s="64"/>
      <c r="AV70" s="58">
        <f>SUM(AU70*$E70*$F70*$H70*$K70*$AV$9)</f>
        <v>0</v>
      </c>
      <c r="AW70" s="64"/>
      <c r="AX70" s="58">
        <f>SUM(AW70*$E70*$F70*$H70*$K70*$AX$9)</f>
        <v>0</v>
      </c>
      <c r="AY70" s="64"/>
      <c r="AZ70" s="58">
        <f>SUM(AY70*$E70*$F70*$H70*$K70*$AZ$9)</f>
        <v>0</v>
      </c>
      <c r="BA70" s="64"/>
      <c r="BB70" s="58">
        <f>SUM(BA70*$E70*$F70*$H70*$K70*$BB$9)</f>
        <v>0</v>
      </c>
      <c r="BC70" s="60">
        <v>11</v>
      </c>
      <c r="BD70" s="58">
        <f>SUM(BC70*$E70*$F70*$H70*$K70*$BD$9)</f>
        <v>201448.016</v>
      </c>
      <c r="BE70" s="60">
        <v>82</v>
      </c>
      <c r="BF70" s="58">
        <f>SUM(BE70*$E70*$F70*$H70*$K70*$BF$9)</f>
        <v>1501703.392</v>
      </c>
      <c r="BG70" s="64"/>
      <c r="BH70" s="58">
        <f>SUM(BG70*$E70*$F70*$H70*$K70*$BH$9)</f>
        <v>0</v>
      </c>
      <c r="BI70" s="64"/>
      <c r="BJ70" s="58">
        <f>SUM(BI70*$E70*$F70*$H70*$K70*$BJ$9)</f>
        <v>0</v>
      </c>
      <c r="BK70" s="60">
        <v>140</v>
      </c>
      <c r="BL70" s="58">
        <f>SUM(BK70*$E70*$F70*$H70*$K70*$BL$9)</f>
        <v>2563883.84</v>
      </c>
      <c r="BM70" s="64"/>
      <c r="BN70" s="58">
        <f>BM70*$E70*$F70*$H70*$L70*$BN$9</f>
        <v>0</v>
      </c>
      <c r="BO70" s="64"/>
      <c r="BP70" s="58">
        <f>BO70*$E70*$F70*$H70*$L70*$BP$9</f>
        <v>0</v>
      </c>
      <c r="BQ70" s="124"/>
      <c r="BR70" s="60">
        <f>BQ70*$E70*$F70*$H70*$L70*$BR$9</f>
        <v>0</v>
      </c>
      <c r="BS70" s="114">
        <v>15</v>
      </c>
      <c r="BT70" s="58">
        <f>BS70*$E70*$F70*$H70*$L70*$BT$9</f>
        <v>329642.20799999993</v>
      </c>
      <c r="BU70" s="64"/>
      <c r="BV70" s="58">
        <f>BU70*$E70*$F70*$H70*$L70*$BV$9</f>
        <v>0</v>
      </c>
      <c r="BW70" s="65">
        <v>80</v>
      </c>
      <c r="BX70" s="58">
        <f>BW70*$E70*$F70*$H70*$L70*$BX$9</f>
        <v>1758091.7759999998</v>
      </c>
      <c r="BY70" s="64"/>
      <c r="BZ70" s="58">
        <f>BY70*$E70*$F70*$H70*$L70*$BZ$9</f>
        <v>0</v>
      </c>
      <c r="CA70" s="65"/>
      <c r="CB70" s="67">
        <f>CA70*$E70*$F70*$H70*$L70*$CB$9</f>
        <v>0</v>
      </c>
      <c r="CC70" s="114">
        <v>50</v>
      </c>
      <c r="CD70" s="58">
        <f>CC70*$E70*$F70*$H70*$L70*$CD$9</f>
        <v>1098807.3599999999</v>
      </c>
      <c r="CE70" s="64"/>
      <c r="CF70" s="58">
        <f>CE70*$E70*$F70*$H70*$L70*$CF$9</f>
        <v>0</v>
      </c>
      <c r="CG70" s="60">
        <v>25</v>
      </c>
      <c r="CH70" s="58">
        <f>CG70*$E70*$F70*$H70*$L70*$CH$9</f>
        <v>549403.67999999993</v>
      </c>
      <c r="CI70" s="114">
        <v>68</v>
      </c>
      <c r="CJ70" s="58">
        <f>CI70*$E70*$F70*$H70*$L70*$CJ$9</f>
        <v>1494378.0096</v>
      </c>
      <c r="CK70" s="114">
        <v>25</v>
      </c>
      <c r="CL70" s="58">
        <f>CK70*$E70*$F70*$H70*$L70*$CL$9</f>
        <v>549403.67999999993</v>
      </c>
      <c r="CM70" s="60">
        <v>99</v>
      </c>
      <c r="CN70" s="58">
        <f>CM70*$E70*$F70*$H70*$L70*$CN$9</f>
        <v>2175638.5727999997</v>
      </c>
      <c r="CO70" s="60">
        <v>46</v>
      </c>
      <c r="CP70" s="58">
        <f>CO70*$E70*$F70*$H70*$L70*$CP$9</f>
        <v>1010902.7712</v>
      </c>
      <c r="CQ70" s="114">
        <v>140</v>
      </c>
      <c r="CR70" s="58">
        <f>CQ70*$E70*$F70*$H70*$M70*$CR$9</f>
        <v>4083900.6879999996</v>
      </c>
      <c r="CS70" s="114">
        <v>32</v>
      </c>
      <c r="CT70" s="58">
        <f>CS70*$E70*$F70*$H70*$N70*$CT$9</f>
        <v>1075784.7296</v>
      </c>
      <c r="CU70" s="60"/>
      <c r="CV70" s="58">
        <f>CU70*E70*F70*H70</f>
        <v>0</v>
      </c>
      <c r="CW70" s="60"/>
      <c r="CX70" s="58"/>
      <c r="CY70" s="58"/>
      <c r="CZ70" s="58">
        <f>SUM(CY70*$E70*$F70*$H70*$K70*$R$9)</f>
        <v>0</v>
      </c>
      <c r="DA70" s="58"/>
      <c r="DB70" s="58"/>
      <c r="DC70" s="58"/>
      <c r="DD70" s="58"/>
      <c r="DE70" s="70">
        <f>SUM(Q70+O70+AA70+S70+U70+AC70+Y70+W70+AE70+AI70+AG70+AK70+AM70+AQ70+BM70+BS70+AO70+BA70+BC70+CE70+CG70+CC70+CI70+CK70+BW70+BY70+AS70+AU70+AW70+AY70+BO70+BQ70+BU70+BE70+BG70+BI70+BK70+CA70+CM70+CO70+CQ70+CS70+CU70+CW70+DA70+DC70)</f>
        <v>982</v>
      </c>
      <c r="DF70" s="70">
        <f>SUM(R70+P70+AB70+T70+V70+AD70+Z70+X70+AF70+AJ70+AH70+AL70+AN70+AR70+BN70+BT70+AP70+BB70+BD70+CF70+CH70+CD70+CJ70+CL70+BX70+BZ70+AT70+AV70+AX70+AZ70+BP70+BR70+BV70+BF70+BH70+BJ70+BL70+CB70+CN70+CP70+CR70+CT70+CV70+CX70+DB70+DD70)</f>
        <v>21854231.907199997</v>
      </c>
      <c r="DG70" s="71">
        <v>8957</v>
      </c>
      <c r="DH70" s="71">
        <v>181828548.96640006</v>
      </c>
      <c r="DI70" s="72">
        <f t="shared" si="9"/>
        <v>9939</v>
      </c>
      <c r="DJ70" s="72">
        <f t="shared" si="9"/>
        <v>203682780.87360007</v>
      </c>
    </row>
    <row r="71" spans="1:114" s="1" customFormat="1" ht="24.75" customHeight="1" x14ac:dyDescent="0.25">
      <c r="A71" s="23"/>
      <c r="B71" s="23">
        <v>46</v>
      </c>
      <c r="C71" s="48" t="s">
        <v>235</v>
      </c>
      <c r="D71" s="162" t="s">
        <v>236</v>
      </c>
      <c r="E71" s="50">
        <v>13916</v>
      </c>
      <c r="F71" s="51">
        <v>2.57</v>
      </c>
      <c r="G71" s="52"/>
      <c r="H71" s="53">
        <v>1</v>
      </c>
      <c r="I71" s="54"/>
      <c r="J71" s="54"/>
      <c r="K71" s="55">
        <v>1.4</v>
      </c>
      <c r="L71" s="55">
        <v>1.68</v>
      </c>
      <c r="M71" s="55">
        <v>2.23</v>
      </c>
      <c r="N71" s="56">
        <v>2.57</v>
      </c>
      <c r="O71" s="77">
        <v>0</v>
      </c>
      <c r="P71" s="58">
        <f>SUM(O71*$E71*$F71*$H71*$K71*$P$9)</f>
        <v>0</v>
      </c>
      <c r="Q71" s="60">
        <v>45</v>
      </c>
      <c r="R71" s="58">
        <f>SUM(Q71*$E71*$F71*$H71*$K71*$R$9)</f>
        <v>2253139.5599999996</v>
      </c>
      <c r="S71" s="64">
        <v>0</v>
      </c>
      <c r="T71" s="60">
        <f>SUM(S71*$E71*$F71*$H71*$K71*$T$9)</f>
        <v>0</v>
      </c>
      <c r="U71" s="64">
        <v>0</v>
      </c>
      <c r="V71" s="58">
        <f>SUM(U71*$E71*$F71*$H71*$K71*$V$9)</f>
        <v>0</v>
      </c>
      <c r="W71" s="64">
        <v>0</v>
      </c>
      <c r="X71" s="58">
        <f>SUM(W71*$E71*$F71*$H71*$K71*$X$9)</f>
        <v>0</v>
      </c>
      <c r="Y71" s="64"/>
      <c r="Z71" s="60">
        <f>SUM(Y71*$E71*$F71*$H71*$K71*$Z$9)</f>
        <v>0</v>
      </c>
      <c r="AA71" s="105"/>
      <c r="AB71" s="58"/>
      <c r="AC71" s="64"/>
      <c r="AD71" s="58"/>
      <c r="AE71" s="64">
        <v>0</v>
      </c>
      <c r="AF71" s="58">
        <v>0</v>
      </c>
      <c r="AG71" s="64">
        <v>0</v>
      </c>
      <c r="AH71" s="58">
        <v>0</v>
      </c>
      <c r="AI71" s="64">
        <v>0</v>
      </c>
      <c r="AJ71" s="58">
        <v>0</v>
      </c>
      <c r="AK71" s="64">
        <v>0</v>
      </c>
      <c r="AL71" s="58">
        <f>AK71*$E71*$F71*$H71*$L71*$AL$9</f>
        <v>0</v>
      </c>
      <c r="AM71" s="105"/>
      <c r="AN71" s="58">
        <f>SUM(AM71*$E71*$F71*$H71*$K71*$AN$9)</f>
        <v>0</v>
      </c>
      <c r="AO71" s="64"/>
      <c r="AP71" s="60">
        <f>SUM(AO71*$E71*$F71*$H71*$K71*$AP$9)</f>
        <v>0</v>
      </c>
      <c r="AQ71" s="64">
        <v>0</v>
      </c>
      <c r="AR71" s="58">
        <f>SUM(AQ71*$E71*$F71*$H71*$K71*$AR$9)</f>
        <v>0</v>
      </c>
      <c r="AS71" s="64">
        <v>0</v>
      </c>
      <c r="AT71" s="58">
        <f>SUM(AS71*$E71*$F71*$H71*$K71*$AT$9)</f>
        <v>0</v>
      </c>
      <c r="AU71" s="64"/>
      <c r="AV71" s="58">
        <f>SUM(AU71*$E71*$F71*$H71*$K71*$AV$9)</f>
        <v>0</v>
      </c>
      <c r="AW71" s="64"/>
      <c r="AX71" s="58">
        <f>SUM(AW71*$E71*$F71*$H71*$K71*$AX$9)</f>
        <v>0</v>
      </c>
      <c r="AY71" s="64"/>
      <c r="AZ71" s="58">
        <f>SUM(AY71*$E71*$F71*$H71*$K71*$AZ$9)</f>
        <v>0</v>
      </c>
      <c r="BA71" s="64">
        <v>0</v>
      </c>
      <c r="BB71" s="58">
        <f>SUM(BA71*$E71*$F71*$H71*$K71*$BB$9)</f>
        <v>0</v>
      </c>
      <c r="BC71" s="64">
        <v>0</v>
      </c>
      <c r="BD71" s="58">
        <f>SUM(BC71*$E71*$F71*$H71*$K71*$BD$9)</f>
        <v>0</v>
      </c>
      <c r="BE71" s="64">
        <v>0</v>
      </c>
      <c r="BF71" s="58">
        <f>SUM(BE71*$E71*$F71*$H71*$K71*$BF$9)</f>
        <v>0</v>
      </c>
      <c r="BG71" s="64">
        <v>0</v>
      </c>
      <c r="BH71" s="58">
        <f>SUM(BG71*$E71*$F71*$H71*$K71*$BH$9)</f>
        <v>0</v>
      </c>
      <c r="BI71" s="64">
        <v>0</v>
      </c>
      <c r="BJ71" s="58">
        <f>SUM(BI71*$E71*$F71*$H71*$K71*$BJ$9)</f>
        <v>0</v>
      </c>
      <c r="BK71" s="64"/>
      <c r="BL71" s="58">
        <f>SUM(BK71*$E71*$F71*$H71*$K71*$BL$9)</f>
        <v>0</v>
      </c>
      <c r="BM71" s="64">
        <v>0</v>
      </c>
      <c r="BN71" s="58">
        <f>BM71*$E71*$F71*$H71*$L71*$BN$9</f>
        <v>0</v>
      </c>
      <c r="BO71" s="64">
        <v>0</v>
      </c>
      <c r="BP71" s="58">
        <f>BO71*$E71*$F71*$H71*$L71*$BP$9</f>
        <v>0</v>
      </c>
      <c r="BQ71" s="124">
        <v>0</v>
      </c>
      <c r="BR71" s="60">
        <f>BQ71*$E71*$F71*$H71*$L71*$BR$9</f>
        <v>0</v>
      </c>
      <c r="BS71" s="64">
        <v>0</v>
      </c>
      <c r="BT71" s="58">
        <f>BS71*$E71*$F71*$H71*$L71*$BT$9</f>
        <v>0</v>
      </c>
      <c r="BU71" s="64"/>
      <c r="BV71" s="58">
        <f>BU71*$E71*$F71*$H71*$L71*$BV$9</f>
        <v>0</v>
      </c>
      <c r="BW71" s="73">
        <v>0</v>
      </c>
      <c r="BX71" s="58">
        <f>BW71*$E71*$F71*$H71*$L71*$BX$9</f>
        <v>0</v>
      </c>
      <c r="BY71" s="64">
        <v>0</v>
      </c>
      <c r="BZ71" s="58">
        <f>BY71*$E71*$F71*$H71*$L71*$BZ$9</f>
        <v>0</v>
      </c>
      <c r="CA71" s="73"/>
      <c r="CB71" s="67">
        <f>CA71*$E71*$F71*$H71*$L71*$CB$9</f>
        <v>0</v>
      </c>
      <c r="CC71" s="60">
        <v>0</v>
      </c>
      <c r="CD71" s="58">
        <f>CC71*$E71*$F71*$H71*$L71*$CD$9</f>
        <v>0</v>
      </c>
      <c r="CE71" s="64">
        <v>0</v>
      </c>
      <c r="CF71" s="58">
        <f>CE71*$E71*$F71*$H71*$L71*$CF$9</f>
        <v>0</v>
      </c>
      <c r="CG71" s="60">
        <v>0</v>
      </c>
      <c r="CH71" s="58">
        <f>CG71*$E71*$F71*$H71*$L71*$CH$9</f>
        <v>0</v>
      </c>
      <c r="CI71" s="64">
        <v>0</v>
      </c>
      <c r="CJ71" s="58">
        <f>CI71*$E71*$F71*$H71*$L71*$CJ$9</f>
        <v>0</v>
      </c>
      <c r="CK71" s="64"/>
      <c r="CL71" s="58">
        <f>CK71*$E71*$F71*$H71*$L71*$CL$9</f>
        <v>0</v>
      </c>
      <c r="CM71" s="64"/>
      <c r="CN71" s="58">
        <f>CM71*$E71*$F71*$H71*$L71*$CN$9</f>
        <v>0</v>
      </c>
      <c r="CO71" s="64">
        <v>0</v>
      </c>
      <c r="CP71" s="58">
        <f>CO71*$E71*$F71*$H71*$L71*$CP$9</f>
        <v>0</v>
      </c>
      <c r="CQ71" s="64">
        <v>0</v>
      </c>
      <c r="CR71" s="58">
        <f>CQ71*$E71*$F71*$H71*$M71*$CR$9</f>
        <v>0</v>
      </c>
      <c r="CS71" s="60">
        <v>0</v>
      </c>
      <c r="CT71" s="58">
        <f>CS71*$E71*$F71*$H71*$N71*$CT$9</f>
        <v>0</v>
      </c>
      <c r="CU71" s="60"/>
      <c r="CV71" s="58">
        <f>CU71*E71*F71*H71</f>
        <v>0</v>
      </c>
      <c r="CW71" s="60"/>
      <c r="CX71" s="58"/>
      <c r="CY71" s="58"/>
      <c r="CZ71" s="58">
        <f>SUM(CY71*$E71*$F71*$H71*$K71*$R$9)</f>
        <v>0</v>
      </c>
      <c r="DA71" s="58"/>
      <c r="DB71" s="58"/>
      <c r="DC71" s="58"/>
      <c r="DD71" s="58"/>
      <c r="DE71" s="70">
        <f>SUM(Q71+O71+AA71+S71+U71+AC71+Y71+W71+AE71+AI71+AG71+AK71+AM71+AQ71+BM71+BS71+AO71+BA71+BC71+CE71+CG71+CC71+CI71+CK71+BW71+BY71+AS71+AU71+AW71+AY71+BO71+BQ71+BU71+BE71+BG71+BI71+BK71+CA71+CM71+CO71+CQ71+CS71+CU71+CW71+DA71+DC71)</f>
        <v>45</v>
      </c>
      <c r="DF71" s="70">
        <f>SUM(R71+P71+AB71+T71+V71+AD71+Z71+X71+AF71+AJ71+AH71+AL71+AN71+AR71+BN71+BT71+AP71+BB71+BD71+CF71+CH71+CD71+CJ71+CL71+BX71+BZ71+AT71+AV71+AX71+AZ71+BP71+BR71+BV71+BF71+BH71+BJ71+BL71+CB71+CN71+CP71+CR71+CT71+CV71+CX71+DB71+DD71)</f>
        <v>2253139.5599999996</v>
      </c>
      <c r="DG71" s="71">
        <v>0</v>
      </c>
      <c r="DH71" s="71">
        <v>0</v>
      </c>
      <c r="DI71" s="72">
        <f t="shared" si="9"/>
        <v>45</v>
      </c>
      <c r="DJ71" s="72">
        <f t="shared" si="9"/>
        <v>2253139.5599999996</v>
      </c>
    </row>
    <row r="72" spans="1:114" s="1" customFormat="1" ht="15" hidden="1" x14ac:dyDescent="0.25">
      <c r="A72" s="37">
        <v>17</v>
      </c>
      <c r="B72" s="37"/>
      <c r="C72" s="38" t="s">
        <v>237</v>
      </c>
      <c r="D72" s="161" t="s">
        <v>238</v>
      </c>
      <c r="E72" s="50">
        <v>13916</v>
      </c>
      <c r="F72" s="117"/>
      <c r="G72" s="52"/>
      <c r="H72" s="41"/>
      <c r="I72" s="42"/>
      <c r="J72" s="42"/>
      <c r="K72" s="99">
        <v>1.4</v>
      </c>
      <c r="L72" s="99">
        <v>1.68</v>
      </c>
      <c r="M72" s="99">
        <v>2.23</v>
      </c>
      <c r="N72" s="100">
        <v>2.57</v>
      </c>
      <c r="O72" s="118">
        <f>O73</f>
        <v>0</v>
      </c>
      <c r="P72" s="118">
        <f t="shared" ref="P72:CA72" si="98">P73</f>
        <v>0</v>
      </c>
      <c r="Q72" s="118">
        <f t="shared" si="98"/>
        <v>0</v>
      </c>
      <c r="R72" s="118">
        <f t="shared" si="98"/>
        <v>0</v>
      </c>
      <c r="S72" s="118">
        <f t="shared" si="98"/>
        <v>0</v>
      </c>
      <c r="T72" s="118">
        <f t="shared" si="98"/>
        <v>0</v>
      </c>
      <c r="U72" s="118">
        <f t="shared" si="98"/>
        <v>0</v>
      </c>
      <c r="V72" s="118">
        <f t="shared" si="98"/>
        <v>0</v>
      </c>
      <c r="W72" s="118">
        <f t="shared" si="98"/>
        <v>0</v>
      </c>
      <c r="X72" s="118">
        <f t="shared" si="98"/>
        <v>0</v>
      </c>
      <c r="Y72" s="118">
        <f t="shared" si="98"/>
        <v>0</v>
      </c>
      <c r="Z72" s="118">
        <f t="shared" si="98"/>
        <v>0</v>
      </c>
      <c r="AA72" s="118">
        <f t="shared" si="98"/>
        <v>0</v>
      </c>
      <c r="AB72" s="118">
        <f t="shared" si="98"/>
        <v>0</v>
      </c>
      <c r="AC72" s="118">
        <f t="shared" si="98"/>
        <v>0</v>
      </c>
      <c r="AD72" s="118">
        <f t="shared" si="98"/>
        <v>0</v>
      </c>
      <c r="AE72" s="118">
        <f t="shared" si="98"/>
        <v>0</v>
      </c>
      <c r="AF72" s="118">
        <f t="shared" si="98"/>
        <v>0</v>
      </c>
      <c r="AG72" s="118">
        <f t="shared" si="98"/>
        <v>0</v>
      </c>
      <c r="AH72" s="118">
        <f t="shared" si="98"/>
        <v>0</v>
      </c>
      <c r="AI72" s="118">
        <f t="shared" si="98"/>
        <v>0</v>
      </c>
      <c r="AJ72" s="118">
        <f t="shared" si="98"/>
        <v>0</v>
      </c>
      <c r="AK72" s="118">
        <f t="shared" si="98"/>
        <v>0</v>
      </c>
      <c r="AL72" s="118">
        <f t="shared" si="98"/>
        <v>0</v>
      </c>
      <c r="AM72" s="118">
        <f t="shared" si="98"/>
        <v>0</v>
      </c>
      <c r="AN72" s="118">
        <f t="shared" si="98"/>
        <v>0</v>
      </c>
      <c r="AO72" s="118">
        <f t="shared" si="98"/>
        <v>0</v>
      </c>
      <c r="AP72" s="118">
        <f t="shared" si="98"/>
        <v>0</v>
      </c>
      <c r="AQ72" s="118">
        <f t="shared" si="98"/>
        <v>0</v>
      </c>
      <c r="AR72" s="118">
        <f t="shared" si="98"/>
        <v>0</v>
      </c>
      <c r="AS72" s="118">
        <f t="shared" si="98"/>
        <v>0</v>
      </c>
      <c r="AT72" s="118">
        <f t="shared" si="98"/>
        <v>0</v>
      </c>
      <c r="AU72" s="118">
        <f t="shared" si="98"/>
        <v>0</v>
      </c>
      <c r="AV72" s="118">
        <f t="shared" si="98"/>
        <v>0</v>
      </c>
      <c r="AW72" s="118">
        <f t="shared" si="98"/>
        <v>0</v>
      </c>
      <c r="AX72" s="118">
        <f t="shared" si="98"/>
        <v>0</v>
      </c>
      <c r="AY72" s="118">
        <f t="shared" si="98"/>
        <v>0</v>
      </c>
      <c r="AZ72" s="118">
        <f t="shared" si="98"/>
        <v>0</v>
      </c>
      <c r="BA72" s="118">
        <f t="shared" si="98"/>
        <v>0</v>
      </c>
      <c r="BB72" s="118">
        <f t="shared" si="98"/>
        <v>0</v>
      </c>
      <c r="BC72" s="118">
        <f t="shared" si="98"/>
        <v>60</v>
      </c>
      <c r="BD72" s="118">
        <f t="shared" si="98"/>
        <v>2092409.76</v>
      </c>
      <c r="BE72" s="118">
        <f t="shared" si="98"/>
        <v>0</v>
      </c>
      <c r="BF72" s="118">
        <f t="shared" si="98"/>
        <v>0</v>
      </c>
      <c r="BG72" s="118">
        <f t="shared" si="98"/>
        <v>0</v>
      </c>
      <c r="BH72" s="118">
        <f t="shared" si="98"/>
        <v>0</v>
      </c>
      <c r="BI72" s="118">
        <f t="shared" si="98"/>
        <v>0</v>
      </c>
      <c r="BJ72" s="118">
        <f t="shared" si="98"/>
        <v>0</v>
      </c>
      <c r="BK72" s="118">
        <f t="shared" si="98"/>
        <v>0</v>
      </c>
      <c r="BL72" s="118">
        <f t="shared" si="98"/>
        <v>0</v>
      </c>
      <c r="BM72" s="118">
        <f t="shared" si="98"/>
        <v>0</v>
      </c>
      <c r="BN72" s="118">
        <f t="shared" si="98"/>
        <v>0</v>
      </c>
      <c r="BO72" s="118">
        <f t="shared" si="98"/>
        <v>0</v>
      </c>
      <c r="BP72" s="118">
        <f t="shared" si="98"/>
        <v>0</v>
      </c>
      <c r="BQ72" s="118">
        <f t="shared" si="98"/>
        <v>0</v>
      </c>
      <c r="BR72" s="118">
        <f t="shared" si="98"/>
        <v>0</v>
      </c>
      <c r="BS72" s="118">
        <f t="shared" si="98"/>
        <v>0</v>
      </c>
      <c r="BT72" s="118">
        <f t="shared" si="98"/>
        <v>0</v>
      </c>
      <c r="BU72" s="118">
        <f t="shared" si="98"/>
        <v>0</v>
      </c>
      <c r="BV72" s="118">
        <f t="shared" si="98"/>
        <v>0</v>
      </c>
      <c r="BW72" s="118">
        <f t="shared" si="98"/>
        <v>0</v>
      </c>
      <c r="BX72" s="118">
        <f t="shared" si="98"/>
        <v>0</v>
      </c>
      <c r="BY72" s="118">
        <f t="shared" si="98"/>
        <v>0</v>
      </c>
      <c r="BZ72" s="118">
        <f t="shared" si="98"/>
        <v>0</v>
      </c>
      <c r="CA72" s="118">
        <f t="shared" si="98"/>
        <v>0</v>
      </c>
      <c r="CB72" s="118">
        <f t="shared" ref="CB72:DF72" si="99">CB73</f>
        <v>0</v>
      </c>
      <c r="CC72" s="118">
        <f t="shared" si="99"/>
        <v>5</v>
      </c>
      <c r="CD72" s="118">
        <f t="shared" si="99"/>
        <v>209240.976</v>
      </c>
      <c r="CE72" s="118">
        <f t="shared" si="99"/>
        <v>0</v>
      </c>
      <c r="CF72" s="118">
        <f t="shared" si="99"/>
        <v>0</v>
      </c>
      <c r="CG72" s="118">
        <f t="shared" si="99"/>
        <v>2</v>
      </c>
      <c r="CH72" s="118">
        <f t="shared" si="99"/>
        <v>83696.390399999989</v>
      </c>
      <c r="CI72" s="118">
        <f t="shared" si="99"/>
        <v>0</v>
      </c>
      <c r="CJ72" s="118">
        <f t="shared" si="99"/>
        <v>0</v>
      </c>
      <c r="CK72" s="118">
        <f t="shared" si="99"/>
        <v>0</v>
      </c>
      <c r="CL72" s="118">
        <f t="shared" si="99"/>
        <v>0</v>
      </c>
      <c r="CM72" s="118">
        <f t="shared" si="99"/>
        <v>0</v>
      </c>
      <c r="CN72" s="118">
        <f t="shared" si="99"/>
        <v>0</v>
      </c>
      <c r="CO72" s="118">
        <f t="shared" si="99"/>
        <v>0</v>
      </c>
      <c r="CP72" s="118">
        <f t="shared" si="99"/>
        <v>0</v>
      </c>
      <c r="CQ72" s="118">
        <f t="shared" si="99"/>
        <v>0</v>
      </c>
      <c r="CR72" s="118">
        <f t="shared" si="99"/>
        <v>0</v>
      </c>
      <c r="CS72" s="118">
        <f t="shared" si="99"/>
        <v>0</v>
      </c>
      <c r="CT72" s="118">
        <f t="shared" si="99"/>
        <v>0</v>
      </c>
      <c r="CU72" s="118">
        <f t="shared" si="99"/>
        <v>0</v>
      </c>
      <c r="CV72" s="118">
        <f t="shared" si="99"/>
        <v>0</v>
      </c>
      <c r="CW72" s="118">
        <f t="shared" si="99"/>
        <v>0</v>
      </c>
      <c r="CX72" s="118">
        <f t="shared" si="99"/>
        <v>0</v>
      </c>
      <c r="CY72" s="118">
        <f t="shared" si="99"/>
        <v>0</v>
      </c>
      <c r="CZ72" s="118">
        <f t="shared" si="99"/>
        <v>0</v>
      </c>
      <c r="DA72" s="118">
        <f t="shared" si="99"/>
        <v>0</v>
      </c>
      <c r="DB72" s="118">
        <f t="shared" si="99"/>
        <v>0</v>
      </c>
      <c r="DC72" s="118">
        <f t="shared" si="99"/>
        <v>0</v>
      </c>
      <c r="DD72" s="118">
        <f t="shared" si="99"/>
        <v>0</v>
      </c>
      <c r="DE72" s="118">
        <f t="shared" si="99"/>
        <v>67</v>
      </c>
      <c r="DF72" s="118">
        <f t="shared" si="99"/>
        <v>2385347.1264</v>
      </c>
      <c r="DG72" s="46">
        <v>9</v>
      </c>
      <c r="DH72" s="46">
        <v>313861.46399999998</v>
      </c>
      <c r="DI72" s="47">
        <f t="shared" si="9"/>
        <v>76</v>
      </c>
      <c r="DJ72" s="47">
        <f t="shared" si="9"/>
        <v>2699208.5904000001</v>
      </c>
    </row>
    <row r="73" spans="1:114" s="1" customFormat="1" ht="30" hidden="1" x14ac:dyDescent="0.25">
      <c r="A73" s="23"/>
      <c r="B73" s="23">
        <v>47</v>
      </c>
      <c r="C73" s="48" t="s">
        <v>239</v>
      </c>
      <c r="D73" s="160" t="s">
        <v>240</v>
      </c>
      <c r="E73" s="50">
        <v>13916</v>
      </c>
      <c r="F73" s="51">
        <v>1.79</v>
      </c>
      <c r="G73" s="52"/>
      <c r="H73" s="53">
        <v>1</v>
      </c>
      <c r="I73" s="54"/>
      <c r="J73" s="54"/>
      <c r="K73" s="55">
        <v>1.4</v>
      </c>
      <c r="L73" s="55">
        <v>1.68</v>
      </c>
      <c r="M73" s="55">
        <v>2.23</v>
      </c>
      <c r="N73" s="56">
        <v>2.57</v>
      </c>
      <c r="O73" s="77">
        <v>0</v>
      </c>
      <c r="P73" s="58">
        <f>SUM(O73*$E73*$F73*$H73*$K73*$P$9)</f>
        <v>0</v>
      </c>
      <c r="Q73" s="64">
        <v>0</v>
      </c>
      <c r="R73" s="58">
        <f>SUM(Q73*$E73*$F73*$H73*$K73*$R$9)</f>
        <v>0</v>
      </c>
      <c r="S73" s="64">
        <v>0</v>
      </c>
      <c r="T73" s="60">
        <f>SUM(S73*$E73*$F73*$H73*$K73*$T$9)</f>
        <v>0</v>
      </c>
      <c r="U73" s="64">
        <v>0</v>
      </c>
      <c r="V73" s="58">
        <f>SUM(U73*$E73*$F73*$H73*$K73*$V$9)</f>
        <v>0</v>
      </c>
      <c r="W73" s="64">
        <v>0</v>
      </c>
      <c r="X73" s="58">
        <f>SUM(W73*$E73*$F73*$H73*$K73*$X$9)</f>
        <v>0</v>
      </c>
      <c r="Y73" s="64"/>
      <c r="Z73" s="60">
        <f>SUM(Y73*$E73*$F73*$H73*$K73*$Z$9)</f>
        <v>0</v>
      </c>
      <c r="AA73" s="105"/>
      <c r="AB73" s="58"/>
      <c r="AC73" s="64"/>
      <c r="AD73" s="58"/>
      <c r="AE73" s="64"/>
      <c r="AF73" s="58"/>
      <c r="AG73" s="64">
        <v>0</v>
      </c>
      <c r="AH73" s="58">
        <v>0</v>
      </c>
      <c r="AI73" s="64">
        <v>0</v>
      </c>
      <c r="AJ73" s="58">
        <v>0</v>
      </c>
      <c r="AK73" s="64">
        <v>0</v>
      </c>
      <c r="AL73" s="58">
        <f>AK73*$E73*$F73*$H73*$L73*$AL$9</f>
        <v>0</v>
      </c>
      <c r="AM73" s="105"/>
      <c r="AN73" s="58">
        <f>SUM(AM73*$E73*$F73*$H73*$K73*$AN$9)</f>
        <v>0</v>
      </c>
      <c r="AO73" s="64"/>
      <c r="AP73" s="60">
        <f>SUM(AO73*$E73*$F73*$H73*$K73*$AP$9)</f>
        <v>0</v>
      </c>
      <c r="AQ73" s="64">
        <v>0</v>
      </c>
      <c r="AR73" s="58">
        <f>SUM(AQ73*$E73*$F73*$H73*$K73*$AR$9)</f>
        <v>0</v>
      </c>
      <c r="AS73" s="64">
        <v>0</v>
      </c>
      <c r="AT73" s="58">
        <f>SUM(AS73*$E73*$F73*$H73*$K73*$AT$9)</f>
        <v>0</v>
      </c>
      <c r="AU73" s="64"/>
      <c r="AV73" s="58">
        <f>SUM(AU73*$E73*$F73*$H73*$K73*$AV$9)</f>
        <v>0</v>
      </c>
      <c r="AW73" s="64"/>
      <c r="AX73" s="58">
        <f>SUM(AW73*$E73*$F73*$H73*$K73*$AX$9)</f>
        <v>0</v>
      </c>
      <c r="AY73" s="64"/>
      <c r="AZ73" s="58">
        <f>SUM(AY73*$E73*$F73*$H73*$K73*$AZ$9)</f>
        <v>0</v>
      </c>
      <c r="BA73" s="64">
        <v>0</v>
      </c>
      <c r="BB73" s="58">
        <f>SUM(BA73*$E73*$F73*$H73*$K73*$BB$9)</f>
        <v>0</v>
      </c>
      <c r="BC73" s="60">
        <v>60</v>
      </c>
      <c r="BD73" s="58">
        <f>SUM(BC73*$E73*$F73*$H73*$K73*$BD$9)</f>
        <v>2092409.76</v>
      </c>
      <c r="BE73" s="64">
        <v>0</v>
      </c>
      <c r="BF73" s="58">
        <f>SUM(BE73*$E73*$F73*$H73*$K73*$BF$9)</f>
        <v>0</v>
      </c>
      <c r="BG73" s="64">
        <v>0</v>
      </c>
      <c r="BH73" s="58">
        <f>SUM(BG73*$E73*$F73*$H73*$K73*$BH$9)</f>
        <v>0</v>
      </c>
      <c r="BI73" s="64">
        <v>0</v>
      </c>
      <c r="BJ73" s="58">
        <f>SUM(BI73*$E73*$F73*$H73*$K73*$BJ$9)</f>
        <v>0</v>
      </c>
      <c r="BK73" s="64"/>
      <c r="BL73" s="58">
        <f>SUM(BK73*$E73*$F73*$H73*$K73*$BL$9)</f>
        <v>0</v>
      </c>
      <c r="BM73" s="64">
        <v>0</v>
      </c>
      <c r="BN73" s="58">
        <f>BM73*$E73*$F73*$H73*$L73*$BN$9</f>
        <v>0</v>
      </c>
      <c r="BO73" s="64">
        <v>0</v>
      </c>
      <c r="BP73" s="58">
        <f>BO73*$E73*$F73*$H73*$L73*$BP$9</f>
        <v>0</v>
      </c>
      <c r="BQ73" s="124">
        <v>0</v>
      </c>
      <c r="BR73" s="60">
        <f>BQ73*$E73*$F73*$H73*$L73*$BR$9</f>
        <v>0</v>
      </c>
      <c r="BS73" s="64">
        <v>0</v>
      </c>
      <c r="BT73" s="58">
        <f>BS73*$E73*$F73*$H73*$L73*$BT$9</f>
        <v>0</v>
      </c>
      <c r="BU73" s="64">
        <v>0</v>
      </c>
      <c r="BV73" s="58">
        <f>BU73*$E73*$F73*$H73*$L73*$BV$9</f>
        <v>0</v>
      </c>
      <c r="BW73" s="73">
        <v>0</v>
      </c>
      <c r="BX73" s="58">
        <f>BW73*$E73*$F73*$H73*$L73*$BX$9</f>
        <v>0</v>
      </c>
      <c r="BY73" s="64"/>
      <c r="BZ73" s="58">
        <f>BY73*$E73*$F73*$H73*$L73*$BZ$9</f>
        <v>0</v>
      </c>
      <c r="CA73" s="73"/>
      <c r="CB73" s="67">
        <f>CA73*$E73*$F73*$H73*$L73*$CB$9</f>
        <v>0</v>
      </c>
      <c r="CC73" s="60">
        <v>5</v>
      </c>
      <c r="CD73" s="58">
        <f>CC73*$E73*$F73*$H73*$L73*$CD$9</f>
        <v>209240.976</v>
      </c>
      <c r="CE73" s="64"/>
      <c r="CF73" s="58">
        <f>CE73*$E73*$F73*$H73*$L73*$CF$9</f>
        <v>0</v>
      </c>
      <c r="CG73" s="60">
        <v>2</v>
      </c>
      <c r="CH73" s="58">
        <f>CG73*$E73*$F73*$H73*$L73*$CH$9</f>
        <v>83696.390399999989</v>
      </c>
      <c r="CI73" s="64">
        <v>0</v>
      </c>
      <c r="CJ73" s="58">
        <f>CI73*$E73*$F73*$H73*$L73*$CJ$9</f>
        <v>0</v>
      </c>
      <c r="CK73" s="64"/>
      <c r="CL73" s="58">
        <f>CK73*$E73*$F73*$H73*$L73*$CL$9</f>
        <v>0</v>
      </c>
      <c r="CM73" s="64"/>
      <c r="CN73" s="58">
        <f>CM73*$E73*$F73*$H73*$L73*$CN$9</f>
        <v>0</v>
      </c>
      <c r="CO73" s="64">
        <v>0</v>
      </c>
      <c r="CP73" s="58">
        <f>CO73*$E73*$F73*$H73*$L73*$CP$9</f>
        <v>0</v>
      </c>
      <c r="CQ73" s="64">
        <v>0</v>
      </c>
      <c r="CR73" s="58">
        <f>CQ73*$E73*$F73*$H73*$M73*$CR$9</f>
        <v>0</v>
      </c>
      <c r="CS73" s="60"/>
      <c r="CT73" s="58">
        <f>CS73*$E73*$F73*$H73*$N73*$CT$9</f>
        <v>0</v>
      </c>
      <c r="CU73" s="60"/>
      <c r="CV73" s="58">
        <f>CU73*E73*F73*H73</f>
        <v>0</v>
      </c>
      <c r="CW73" s="60"/>
      <c r="CX73" s="58"/>
      <c r="CY73" s="58"/>
      <c r="CZ73" s="58">
        <f>SUM(CY73*$E73*$F73*$H73*$K73*$R$9)</f>
        <v>0</v>
      </c>
      <c r="DA73" s="58"/>
      <c r="DB73" s="58"/>
      <c r="DC73" s="58"/>
      <c r="DD73" s="58"/>
      <c r="DE73" s="70">
        <f>SUM(Q73+O73+AA73+S73+U73+AC73+Y73+W73+AE73+AI73+AG73+AK73+AM73+AQ73+BM73+BS73+AO73+BA73+BC73+CE73+CG73+CC73+CI73+CK73+BW73+BY73+AS73+AU73+AW73+AY73+BO73+BQ73+BU73+BE73+BG73+BI73+BK73+CA73+CM73+CO73+CQ73+CS73+CU73+CW73+DA73+DC73)</f>
        <v>67</v>
      </c>
      <c r="DF73" s="70">
        <f>SUM(R73+P73+AB73+T73+V73+AD73+Z73+X73+AF73+AJ73+AH73+AL73+AN73+AR73+BN73+BT73+AP73+BB73+BD73+CF73+CH73+CD73+CJ73+CL73+BX73+BZ73+AT73+AV73+AX73+AZ73+BP73+BR73+BV73+BF73+BH73+BJ73+BL73+CB73+CN73+CP73+CR73+CT73+CV73+CX73+DB73+DD73)</f>
        <v>2385347.1264</v>
      </c>
      <c r="DG73" s="71">
        <v>9</v>
      </c>
      <c r="DH73" s="71">
        <v>313861.46399999998</v>
      </c>
      <c r="DI73" s="72">
        <f t="shared" si="9"/>
        <v>76</v>
      </c>
      <c r="DJ73" s="72">
        <f t="shared" si="9"/>
        <v>2699208.5904000001</v>
      </c>
    </row>
    <row r="74" spans="1:114" s="1" customFormat="1" ht="15" hidden="1" x14ac:dyDescent="0.25">
      <c r="A74" s="37">
        <v>18</v>
      </c>
      <c r="B74" s="37"/>
      <c r="C74" s="38" t="s">
        <v>241</v>
      </c>
      <c r="D74" s="161" t="s">
        <v>242</v>
      </c>
      <c r="E74" s="50">
        <v>13916</v>
      </c>
      <c r="F74" s="117"/>
      <c r="G74" s="52"/>
      <c r="H74" s="41"/>
      <c r="I74" s="42"/>
      <c r="J74" s="42"/>
      <c r="K74" s="99">
        <v>1.4</v>
      </c>
      <c r="L74" s="99">
        <v>1.68</v>
      </c>
      <c r="M74" s="99">
        <v>2.23</v>
      </c>
      <c r="N74" s="100">
        <v>2.57</v>
      </c>
      <c r="O74" s="118">
        <f t="shared" ref="O74:AT74" si="100">SUM(O75:O78)</f>
        <v>236</v>
      </c>
      <c r="P74" s="118">
        <f t="shared" si="100"/>
        <v>14674922.976</v>
      </c>
      <c r="Q74" s="118">
        <f t="shared" si="100"/>
        <v>0</v>
      </c>
      <c r="R74" s="118">
        <f t="shared" si="100"/>
        <v>0</v>
      </c>
      <c r="S74" s="118">
        <f t="shared" si="100"/>
        <v>0</v>
      </c>
      <c r="T74" s="118">
        <f t="shared" si="100"/>
        <v>0</v>
      </c>
      <c r="U74" s="118">
        <f t="shared" si="100"/>
        <v>0</v>
      </c>
      <c r="V74" s="118">
        <f t="shared" si="100"/>
        <v>0</v>
      </c>
      <c r="W74" s="118">
        <f t="shared" si="100"/>
        <v>0</v>
      </c>
      <c r="X74" s="118">
        <f t="shared" si="100"/>
        <v>0</v>
      </c>
      <c r="Y74" s="118">
        <f t="shared" si="100"/>
        <v>0</v>
      </c>
      <c r="Z74" s="118">
        <f t="shared" si="100"/>
        <v>0</v>
      </c>
      <c r="AA74" s="118">
        <f t="shared" si="100"/>
        <v>0</v>
      </c>
      <c r="AB74" s="118">
        <f t="shared" si="100"/>
        <v>0</v>
      </c>
      <c r="AC74" s="118">
        <f t="shared" si="100"/>
        <v>52</v>
      </c>
      <c r="AD74" s="118">
        <f t="shared" si="100"/>
        <v>1433904.64</v>
      </c>
      <c r="AE74" s="118">
        <f t="shared" si="100"/>
        <v>0</v>
      </c>
      <c r="AF74" s="118">
        <f t="shared" si="100"/>
        <v>0</v>
      </c>
      <c r="AG74" s="118">
        <f t="shared" si="100"/>
        <v>15</v>
      </c>
      <c r="AH74" s="118">
        <f t="shared" si="100"/>
        <v>233788.79999999999</v>
      </c>
      <c r="AI74" s="118">
        <f t="shared" si="100"/>
        <v>0</v>
      </c>
      <c r="AJ74" s="118">
        <f t="shared" si="100"/>
        <v>0</v>
      </c>
      <c r="AK74" s="118">
        <f t="shared" si="100"/>
        <v>10</v>
      </c>
      <c r="AL74" s="118">
        <f t="shared" si="100"/>
        <v>187031.03999999998</v>
      </c>
      <c r="AM74" s="118">
        <f t="shared" si="100"/>
        <v>0</v>
      </c>
      <c r="AN74" s="118">
        <f t="shared" si="100"/>
        <v>0</v>
      </c>
      <c r="AO74" s="118">
        <f t="shared" si="100"/>
        <v>0</v>
      </c>
      <c r="AP74" s="118">
        <f t="shared" si="100"/>
        <v>0</v>
      </c>
      <c r="AQ74" s="118">
        <f t="shared" si="100"/>
        <v>0</v>
      </c>
      <c r="AR74" s="118">
        <f t="shared" si="100"/>
        <v>0</v>
      </c>
      <c r="AS74" s="118">
        <f t="shared" si="100"/>
        <v>0</v>
      </c>
      <c r="AT74" s="118">
        <f t="shared" si="100"/>
        <v>0</v>
      </c>
      <c r="AU74" s="118">
        <f t="shared" ref="AU74:DF74" si="101">SUM(AU75:AU78)</f>
        <v>0</v>
      </c>
      <c r="AV74" s="118">
        <f t="shared" si="101"/>
        <v>0</v>
      </c>
      <c r="AW74" s="118">
        <f t="shared" si="101"/>
        <v>0</v>
      </c>
      <c r="AX74" s="118">
        <f t="shared" si="101"/>
        <v>0</v>
      </c>
      <c r="AY74" s="118">
        <f t="shared" si="101"/>
        <v>0</v>
      </c>
      <c r="AZ74" s="118">
        <f t="shared" si="101"/>
        <v>0</v>
      </c>
      <c r="BA74" s="118">
        <f t="shared" si="101"/>
        <v>0</v>
      </c>
      <c r="BB74" s="118">
        <f t="shared" si="101"/>
        <v>0</v>
      </c>
      <c r="BC74" s="118">
        <f t="shared" si="101"/>
        <v>8</v>
      </c>
      <c r="BD74" s="118">
        <f t="shared" si="101"/>
        <v>124687.36</v>
      </c>
      <c r="BE74" s="118">
        <f t="shared" si="101"/>
        <v>0</v>
      </c>
      <c r="BF74" s="118">
        <f t="shared" si="101"/>
        <v>0</v>
      </c>
      <c r="BG74" s="118">
        <f t="shared" si="101"/>
        <v>0</v>
      </c>
      <c r="BH74" s="118">
        <f t="shared" si="101"/>
        <v>0</v>
      </c>
      <c r="BI74" s="118">
        <f t="shared" si="101"/>
        <v>0</v>
      </c>
      <c r="BJ74" s="118">
        <f t="shared" si="101"/>
        <v>0</v>
      </c>
      <c r="BK74" s="118">
        <f t="shared" si="101"/>
        <v>21</v>
      </c>
      <c r="BL74" s="118">
        <f t="shared" si="101"/>
        <v>327304.32000000001</v>
      </c>
      <c r="BM74" s="118">
        <f t="shared" si="101"/>
        <v>0</v>
      </c>
      <c r="BN74" s="118">
        <f t="shared" si="101"/>
        <v>0</v>
      </c>
      <c r="BO74" s="118">
        <f t="shared" si="101"/>
        <v>170</v>
      </c>
      <c r="BP74" s="118">
        <f t="shared" si="101"/>
        <v>4675776</v>
      </c>
      <c r="BQ74" s="118">
        <f t="shared" si="101"/>
        <v>0</v>
      </c>
      <c r="BR74" s="118">
        <f t="shared" si="101"/>
        <v>0</v>
      </c>
      <c r="BS74" s="118">
        <f t="shared" si="101"/>
        <v>0</v>
      </c>
      <c r="BT74" s="118">
        <f t="shared" si="101"/>
        <v>0</v>
      </c>
      <c r="BU74" s="118">
        <f t="shared" si="101"/>
        <v>1</v>
      </c>
      <c r="BV74" s="118">
        <f t="shared" si="101"/>
        <v>18703.103999999999</v>
      </c>
      <c r="BW74" s="118">
        <f t="shared" si="101"/>
        <v>20</v>
      </c>
      <c r="BX74" s="118">
        <f t="shared" si="101"/>
        <v>411468.28800000006</v>
      </c>
      <c r="BY74" s="118">
        <f t="shared" si="101"/>
        <v>0</v>
      </c>
      <c r="BZ74" s="118">
        <f t="shared" si="101"/>
        <v>0</v>
      </c>
      <c r="CA74" s="118">
        <f t="shared" si="101"/>
        <v>0</v>
      </c>
      <c r="CB74" s="118">
        <f t="shared" si="101"/>
        <v>0</v>
      </c>
      <c r="CC74" s="118">
        <f t="shared" si="101"/>
        <v>20</v>
      </c>
      <c r="CD74" s="118">
        <f t="shared" si="101"/>
        <v>374062.07999999996</v>
      </c>
      <c r="CE74" s="118">
        <f t="shared" si="101"/>
        <v>0</v>
      </c>
      <c r="CF74" s="118">
        <f t="shared" si="101"/>
        <v>0</v>
      </c>
      <c r="CG74" s="118">
        <f t="shared" si="101"/>
        <v>12</v>
      </c>
      <c r="CH74" s="118">
        <f t="shared" si="101"/>
        <v>261843.45599999998</v>
      </c>
      <c r="CI74" s="118">
        <f t="shared" si="101"/>
        <v>3</v>
      </c>
      <c r="CJ74" s="118">
        <f t="shared" si="101"/>
        <v>56109.311999999998</v>
      </c>
      <c r="CK74" s="118">
        <f t="shared" si="101"/>
        <v>0</v>
      </c>
      <c r="CL74" s="118">
        <f t="shared" si="101"/>
        <v>0</v>
      </c>
      <c r="CM74" s="118">
        <f t="shared" si="101"/>
        <v>8</v>
      </c>
      <c r="CN74" s="118">
        <f t="shared" si="101"/>
        <v>149624.83199999999</v>
      </c>
      <c r="CO74" s="118">
        <f t="shared" si="101"/>
        <v>3</v>
      </c>
      <c r="CP74" s="118">
        <f t="shared" si="101"/>
        <v>56109.311999999998</v>
      </c>
      <c r="CQ74" s="118">
        <f t="shared" si="101"/>
        <v>10</v>
      </c>
      <c r="CR74" s="118">
        <f t="shared" si="101"/>
        <v>248261.44</v>
      </c>
      <c r="CS74" s="118">
        <f t="shared" si="101"/>
        <v>14</v>
      </c>
      <c r="CT74" s="118">
        <f t="shared" si="101"/>
        <v>457780.73599999998</v>
      </c>
      <c r="CU74" s="118">
        <f t="shared" si="101"/>
        <v>0</v>
      </c>
      <c r="CV74" s="118">
        <f t="shared" si="101"/>
        <v>0</v>
      </c>
      <c r="CW74" s="118">
        <f t="shared" si="101"/>
        <v>0</v>
      </c>
      <c r="CX74" s="118">
        <f t="shared" si="101"/>
        <v>0</v>
      </c>
      <c r="CY74" s="118">
        <f t="shared" si="101"/>
        <v>0</v>
      </c>
      <c r="CZ74" s="118">
        <f t="shared" si="101"/>
        <v>0</v>
      </c>
      <c r="DA74" s="118">
        <f t="shared" si="101"/>
        <v>0</v>
      </c>
      <c r="DB74" s="118">
        <f t="shared" si="101"/>
        <v>0</v>
      </c>
      <c r="DC74" s="118">
        <f t="shared" si="101"/>
        <v>0</v>
      </c>
      <c r="DD74" s="118">
        <f t="shared" si="101"/>
        <v>0</v>
      </c>
      <c r="DE74" s="118">
        <f t="shared" si="101"/>
        <v>603</v>
      </c>
      <c r="DF74" s="118">
        <f t="shared" si="101"/>
        <v>23691377.695999999</v>
      </c>
      <c r="DG74" s="46">
        <v>88</v>
      </c>
      <c r="DH74" s="46">
        <v>1639638.7840000002</v>
      </c>
      <c r="DI74" s="47">
        <f t="shared" si="9"/>
        <v>691</v>
      </c>
      <c r="DJ74" s="47">
        <f t="shared" si="9"/>
        <v>25331016.48</v>
      </c>
    </row>
    <row r="75" spans="1:114" s="116" customFormat="1" ht="30" hidden="1" x14ac:dyDescent="0.25">
      <c r="A75" s="111"/>
      <c r="B75" s="111">
        <v>48</v>
      </c>
      <c r="C75" s="48" t="s">
        <v>243</v>
      </c>
      <c r="D75" s="162" t="s">
        <v>244</v>
      </c>
      <c r="E75" s="50">
        <v>13916</v>
      </c>
      <c r="F75" s="51">
        <v>1.6</v>
      </c>
      <c r="G75" s="52"/>
      <c r="H75" s="53">
        <v>1</v>
      </c>
      <c r="I75" s="54"/>
      <c r="J75" s="54"/>
      <c r="K75" s="55">
        <v>1.4</v>
      </c>
      <c r="L75" s="55">
        <v>1.68</v>
      </c>
      <c r="M75" s="55">
        <v>2.23</v>
      </c>
      <c r="N75" s="56">
        <v>2.57</v>
      </c>
      <c r="O75" s="107">
        <v>8</v>
      </c>
      <c r="P75" s="58">
        <f>SUM(O75*$E75*$F75*$H75*$K75*$P$9)</f>
        <v>249374.72</v>
      </c>
      <c r="Q75" s="64">
        <v>0</v>
      </c>
      <c r="R75" s="58">
        <f>SUM(Q75*$E75*$F75*$H75*$K75*$R$9)</f>
        <v>0</v>
      </c>
      <c r="S75" s="64">
        <v>0</v>
      </c>
      <c r="T75" s="60">
        <f>SUM(S75*$E75*$F75*$H75*$K75*$T$9)</f>
        <v>0</v>
      </c>
      <c r="U75" s="64">
        <v>0</v>
      </c>
      <c r="V75" s="58">
        <f>SUM(U75*$E75*$F75*$H75*$K75*$V$9)</f>
        <v>0</v>
      </c>
      <c r="W75" s="64">
        <v>0</v>
      </c>
      <c r="X75" s="58">
        <f>SUM(W75*$E75*$F75*$H75*$K75*$X$9)</f>
        <v>0</v>
      </c>
      <c r="Y75" s="64"/>
      <c r="Z75" s="60">
        <f>SUM(Y75*$E75*$F75*$H75*$K75*$Z$9)</f>
        <v>0</v>
      </c>
      <c r="AA75" s="105">
        <v>0</v>
      </c>
      <c r="AB75" s="58">
        <v>0</v>
      </c>
      <c r="AC75" s="60">
        <v>40</v>
      </c>
      <c r="AD75" s="58">
        <f>AC75*E75*F75*H75*K75</f>
        <v>1246873.5999999999</v>
      </c>
      <c r="AE75" s="64">
        <v>0</v>
      </c>
      <c r="AF75" s="58">
        <v>0</v>
      </c>
      <c r="AG75" s="64">
        <v>0</v>
      </c>
      <c r="AH75" s="58">
        <f>AG75*E75*F75*H75*K75</f>
        <v>0</v>
      </c>
      <c r="AI75" s="64">
        <v>0</v>
      </c>
      <c r="AJ75" s="58">
        <v>0</v>
      </c>
      <c r="AK75" s="64"/>
      <c r="AL75" s="58">
        <f>AK75*$E75*$F75*$H75*$L75*$AL$9</f>
        <v>0</v>
      </c>
      <c r="AM75" s="105"/>
      <c r="AN75" s="58">
        <f>SUM(AM75*$E75*$F75*$H75*$K75*$AN$9)</f>
        <v>0</v>
      </c>
      <c r="AO75" s="64"/>
      <c r="AP75" s="60">
        <f>SUM(AO75*$E75*$F75*$H75*$K75*$AP$9)</f>
        <v>0</v>
      </c>
      <c r="AQ75" s="64">
        <v>0</v>
      </c>
      <c r="AR75" s="58">
        <f>SUM(AQ75*$E75*$F75*$H75*$K75*$AR$9)</f>
        <v>0</v>
      </c>
      <c r="AS75" s="64">
        <v>0</v>
      </c>
      <c r="AT75" s="58">
        <f>SUM(AS75*$E75*$F75*$H75*$K75*$AT$9)</f>
        <v>0</v>
      </c>
      <c r="AU75" s="64"/>
      <c r="AV75" s="58">
        <f>SUM(AU75*$E75*$F75*$H75*$K75*$AV$9)</f>
        <v>0</v>
      </c>
      <c r="AW75" s="64"/>
      <c r="AX75" s="58">
        <f>SUM(AW75*$E75*$F75*$H75*$K75*$AX$9)</f>
        <v>0</v>
      </c>
      <c r="AY75" s="64"/>
      <c r="AZ75" s="58">
        <f>SUM(AY75*$E75*$F75*$H75*$K75*$AZ$9)</f>
        <v>0</v>
      </c>
      <c r="BA75" s="64"/>
      <c r="BB75" s="58">
        <f>SUM(BA75*$E75*$F75*$H75*$K75*$BB$9)</f>
        <v>0</v>
      </c>
      <c r="BC75" s="64"/>
      <c r="BD75" s="58">
        <f>SUM(BC75*$E75*$F75*$H75*$K75*$BD$9)</f>
        <v>0</v>
      </c>
      <c r="BE75" s="64">
        <v>0</v>
      </c>
      <c r="BF75" s="58">
        <f>SUM(BE75*$E75*$F75*$H75*$K75*$BF$9)</f>
        <v>0</v>
      </c>
      <c r="BG75" s="64">
        <v>0</v>
      </c>
      <c r="BH75" s="58">
        <f>SUM(BG75*$E75*$F75*$H75*$K75*$BH$9)</f>
        <v>0</v>
      </c>
      <c r="BI75" s="64">
        <v>0</v>
      </c>
      <c r="BJ75" s="58">
        <f>SUM(BI75*$E75*$F75*$H75*$K75*$BJ$9)</f>
        <v>0</v>
      </c>
      <c r="BK75" s="64"/>
      <c r="BL75" s="58">
        <f>SUM(BK75*$E75*$F75*$H75*$K75*$BL$9)</f>
        <v>0</v>
      </c>
      <c r="BM75" s="64">
        <v>0</v>
      </c>
      <c r="BN75" s="58">
        <f>BM75*$E75*$F75*$H75*$L75*$BN$9</f>
        <v>0</v>
      </c>
      <c r="BO75" s="163">
        <v>80</v>
      </c>
      <c r="BP75" s="168">
        <f>BO75*$E75*$F75*$H75*$L75*$BP$9</f>
        <v>2992496.6399999997</v>
      </c>
      <c r="BQ75" s="124"/>
      <c r="BR75" s="60">
        <f>BQ75*$E75*$F75*$H75*$L75*$BR$9</f>
        <v>0</v>
      </c>
      <c r="BS75" s="64">
        <v>0</v>
      </c>
      <c r="BT75" s="58">
        <f>BS75*$E75*$F75*$H75*$L75*$BT$9</f>
        <v>0</v>
      </c>
      <c r="BU75" s="64">
        <v>0</v>
      </c>
      <c r="BV75" s="58">
        <f>BU75*$E75*$F75*$H75*$L75*$BV$9</f>
        <v>0</v>
      </c>
      <c r="BW75" s="73">
        <v>2</v>
      </c>
      <c r="BX75" s="58">
        <f>BW75*$E75*$F75*$H75*$L75*$BX$9</f>
        <v>74812.415999999997</v>
      </c>
      <c r="BY75" s="64">
        <v>0</v>
      </c>
      <c r="BZ75" s="58">
        <f>BY75*$E75*$F75*$H75*$L75*$BZ$9</f>
        <v>0</v>
      </c>
      <c r="CA75" s="73"/>
      <c r="CB75" s="67">
        <f>CA75*$E75*$F75*$H75*$L75*$CB$9</f>
        <v>0</v>
      </c>
      <c r="CC75" s="64"/>
      <c r="CD75" s="58">
        <f>CC75*$E75*$F75*$H75*$L75*$CD$9</f>
        <v>0</v>
      </c>
      <c r="CE75" s="64"/>
      <c r="CF75" s="58">
        <f>CE75*$E75*$F75*$H75*$L75*$CF$9</f>
        <v>0</v>
      </c>
      <c r="CG75" s="60">
        <v>2</v>
      </c>
      <c r="CH75" s="58">
        <f>CG75*$E75*$F75*$H75*$L75*$CH$9</f>
        <v>74812.415999999997</v>
      </c>
      <c r="CI75" s="64">
        <v>0</v>
      </c>
      <c r="CJ75" s="58">
        <f>CI75*$E75*$F75*$H75*$L75*$CJ$9</f>
        <v>0</v>
      </c>
      <c r="CK75" s="64"/>
      <c r="CL75" s="58">
        <f>CK75*$E75*$F75*$H75*$L75*$CL$9</f>
        <v>0</v>
      </c>
      <c r="CM75" s="64"/>
      <c r="CN75" s="58">
        <f>CM75*$E75*$F75*$H75*$L75*$CN$9</f>
        <v>0</v>
      </c>
      <c r="CO75" s="64"/>
      <c r="CP75" s="58">
        <f>CO75*$E75*$F75*$H75*$L75*$CP$9</f>
        <v>0</v>
      </c>
      <c r="CQ75" s="64">
        <v>0</v>
      </c>
      <c r="CR75" s="58">
        <f>CQ75*$E75*$F75*$H75*$M75*$CR$9</f>
        <v>0</v>
      </c>
      <c r="CS75" s="60">
        <v>2</v>
      </c>
      <c r="CT75" s="58">
        <f>CS75*$E75*$F75*$H75*$N75*$CT$9</f>
        <v>114445.18400000001</v>
      </c>
      <c r="CU75" s="60"/>
      <c r="CV75" s="58">
        <f>CU75*E75*F75*H75</f>
        <v>0</v>
      </c>
      <c r="CW75" s="60"/>
      <c r="CX75" s="58"/>
      <c r="CY75" s="58"/>
      <c r="CZ75" s="58">
        <f>SUM(CY75*$E75*$F75*$H75*$K75*$R$9)</f>
        <v>0</v>
      </c>
      <c r="DA75" s="58"/>
      <c r="DB75" s="58"/>
      <c r="DC75" s="58"/>
      <c r="DD75" s="58"/>
      <c r="DE75" s="70">
        <f t="shared" ref="DE75:DF78" si="102">SUM(Q75+O75+AA75+S75+U75+AC75+Y75+W75+AE75+AI75+AG75+AK75+AM75+AQ75+BM75+BS75+AO75+BA75+BC75+CE75+CG75+CC75+CI75+CK75+BW75+BY75+AS75+AU75+AW75+AY75+BO75+BQ75+BU75+BE75+BG75+BI75+BK75+CA75+CM75+CO75+CQ75+CS75+CU75+CW75+DA75+DC75)</f>
        <v>134</v>
      </c>
      <c r="DF75" s="70">
        <f t="shared" si="102"/>
        <v>4752814.9759999998</v>
      </c>
      <c r="DG75" s="71">
        <v>7</v>
      </c>
      <c r="DH75" s="71">
        <v>230671.61600000001</v>
      </c>
      <c r="DI75" s="72">
        <f t="shared" ref="DI75:DJ132" si="103">DE75+DG75</f>
        <v>141</v>
      </c>
      <c r="DJ75" s="72">
        <f t="shared" si="103"/>
        <v>4983486.5920000002</v>
      </c>
    </row>
    <row r="76" spans="1:114" s="1" customFormat="1" ht="30" hidden="1" x14ac:dyDescent="0.25">
      <c r="A76" s="23"/>
      <c r="B76" s="111">
        <v>49</v>
      </c>
      <c r="C76" s="48" t="s">
        <v>245</v>
      </c>
      <c r="D76" s="162" t="s">
        <v>246</v>
      </c>
      <c r="E76" s="50">
        <v>13916</v>
      </c>
      <c r="F76" s="51">
        <v>3.25</v>
      </c>
      <c r="G76" s="52"/>
      <c r="H76" s="53">
        <v>1</v>
      </c>
      <c r="I76" s="54"/>
      <c r="J76" s="54"/>
      <c r="K76" s="55">
        <v>1.4</v>
      </c>
      <c r="L76" s="55">
        <v>1.68</v>
      </c>
      <c r="M76" s="55">
        <v>2.23</v>
      </c>
      <c r="N76" s="56">
        <v>2.57</v>
      </c>
      <c r="O76" s="77">
        <v>220</v>
      </c>
      <c r="P76" s="58">
        <f>SUM(O76*$E76*$F76*$H76*$K76*$P$9)</f>
        <v>13929916</v>
      </c>
      <c r="Q76" s="64"/>
      <c r="R76" s="58">
        <f>SUM(Q76*$E76*$F76*$H76*$K76*$R$9)</f>
        <v>0</v>
      </c>
      <c r="S76" s="64"/>
      <c r="T76" s="60">
        <f>SUM(S76*$E76*$F76*$H76*$K76*$T$9)</f>
        <v>0</v>
      </c>
      <c r="U76" s="64"/>
      <c r="V76" s="58">
        <f>SUM(U76*$E76*$F76*$H76*$K76*$V$9)</f>
        <v>0</v>
      </c>
      <c r="W76" s="64"/>
      <c r="X76" s="58">
        <f>SUM(W76*$E76*$F76*$H76*$K76*$X$9)</f>
        <v>0</v>
      </c>
      <c r="Y76" s="64"/>
      <c r="Z76" s="60">
        <f>SUM(Y76*$E76*$F76*$H76*$K76*$Z$9)</f>
        <v>0</v>
      </c>
      <c r="AA76" s="105"/>
      <c r="AB76" s="58"/>
      <c r="AC76" s="60"/>
      <c r="AD76" s="58">
        <f>AC76*E76*F76*H76*K76</f>
        <v>0</v>
      </c>
      <c r="AE76" s="64"/>
      <c r="AF76" s="58"/>
      <c r="AG76" s="64">
        <v>0</v>
      </c>
      <c r="AH76" s="58">
        <f>AG76*E76*F76*H76*K76</f>
        <v>0</v>
      </c>
      <c r="AI76" s="64">
        <v>0</v>
      </c>
      <c r="AJ76" s="58">
        <v>0</v>
      </c>
      <c r="AK76" s="64"/>
      <c r="AL76" s="58">
        <f>AK76*$E76*$F76*$H76*$L76*$AL$9</f>
        <v>0</v>
      </c>
      <c r="AM76" s="105"/>
      <c r="AN76" s="58">
        <f>SUM(AM76*$E76*$F76*$H76*$K76*$AN$9)</f>
        <v>0</v>
      </c>
      <c r="AO76" s="64"/>
      <c r="AP76" s="60">
        <f>SUM(AO76*$E76*$F76*$H76*$K76*$AP$9)</f>
        <v>0</v>
      </c>
      <c r="AQ76" s="64"/>
      <c r="AR76" s="58">
        <f>SUM(AQ76*$E76*$F76*$H76*$K76*$AR$9)</f>
        <v>0</v>
      </c>
      <c r="AS76" s="64"/>
      <c r="AT76" s="58">
        <f>SUM(AS76*$E76*$F76*$H76*$K76*$AT$9)</f>
        <v>0</v>
      </c>
      <c r="AU76" s="64"/>
      <c r="AV76" s="58">
        <f>SUM(AU76*$E76*$F76*$H76*$K76*$AV$9)</f>
        <v>0</v>
      </c>
      <c r="AW76" s="64"/>
      <c r="AX76" s="58">
        <f>SUM(AW76*$E76*$F76*$H76*$K76*$AX$9)</f>
        <v>0</v>
      </c>
      <c r="AY76" s="64"/>
      <c r="AZ76" s="58">
        <f>SUM(AY76*$E76*$F76*$H76*$K76*$AZ$9)</f>
        <v>0</v>
      </c>
      <c r="BA76" s="64"/>
      <c r="BB76" s="58">
        <f>SUM(BA76*$E76*$F76*$H76*$K76*$BB$9)</f>
        <v>0</v>
      </c>
      <c r="BC76" s="64"/>
      <c r="BD76" s="58">
        <f>SUM(BC76*$E76*$F76*$H76*$K76*$BD$9)</f>
        <v>0</v>
      </c>
      <c r="BE76" s="64"/>
      <c r="BF76" s="58">
        <f>SUM(BE76*$E76*$F76*$H76*$K76*$BF$9)</f>
        <v>0</v>
      </c>
      <c r="BG76" s="64"/>
      <c r="BH76" s="58">
        <f>SUM(BG76*$E76*$F76*$H76*$K76*$BH$9)</f>
        <v>0</v>
      </c>
      <c r="BI76" s="64"/>
      <c r="BJ76" s="58">
        <f>SUM(BI76*$E76*$F76*$H76*$K76*$BJ$9)</f>
        <v>0</v>
      </c>
      <c r="BK76" s="64"/>
      <c r="BL76" s="58">
        <f>SUM(BK76*$E76*$F76*$H76*$K76*$BL$9)</f>
        <v>0</v>
      </c>
      <c r="BM76" s="64"/>
      <c r="BN76" s="58">
        <f>BM76*$E76*$F76*$H76*$L76*$BN$9</f>
        <v>0</v>
      </c>
      <c r="BO76" s="143"/>
      <c r="BP76" s="168">
        <f>BO76*$E76*$F76*$H76*$L76*$BP$9</f>
        <v>0</v>
      </c>
      <c r="BQ76" s="124"/>
      <c r="BR76" s="60">
        <f>BQ76*$E76*$F76*$H76*$L76*$BR$9</f>
        <v>0</v>
      </c>
      <c r="BS76" s="64"/>
      <c r="BT76" s="58">
        <f>BS76*$E76*$F76*$H76*$L76*$BT$9</f>
        <v>0</v>
      </c>
      <c r="BU76" s="64"/>
      <c r="BV76" s="58">
        <f>BU76*$E76*$F76*$H76*$L76*$BV$9</f>
        <v>0</v>
      </c>
      <c r="BW76" s="73"/>
      <c r="BX76" s="58">
        <f>BW76*$E76*$F76*$H76*$L76*$BX$9</f>
        <v>0</v>
      </c>
      <c r="BY76" s="64"/>
      <c r="BZ76" s="58">
        <f>BY76*$E76*$F76*$H76*$L76*$BZ$9</f>
        <v>0</v>
      </c>
      <c r="CA76" s="73"/>
      <c r="CB76" s="67">
        <f>CA76*$E76*$F76*$H76*$L76*$CB$9</f>
        <v>0</v>
      </c>
      <c r="CC76" s="64"/>
      <c r="CD76" s="58">
        <f>CC76*$E76*$F76*$H76*$L76*$CD$9</f>
        <v>0</v>
      </c>
      <c r="CE76" s="64"/>
      <c r="CF76" s="58">
        <f>CE76*$E76*$F76*$H76*$L76*$CF$9</f>
        <v>0</v>
      </c>
      <c r="CG76" s="60"/>
      <c r="CH76" s="58">
        <f>CG76*$E76*$F76*$H76*$L76*$CH$9</f>
        <v>0</v>
      </c>
      <c r="CI76" s="64"/>
      <c r="CJ76" s="58">
        <f>CI76*$E76*$F76*$H76*$L76*$CJ$9</f>
        <v>0</v>
      </c>
      <c r="CK76" s="64"/>
      <c r="CL76" s="58">
        <f>CK76*$E76*$F76*$H76*$L76*$CL$9</f>
        <v>0</v>
      </c>
      <c r="CM76" s="64"/>
      <c r="CN76" s="58">
        <f>CM76*$E76*$F76*$H76*$L76*$CN$9</f>
        <v>0</v>
      </c>
      <c r="CO76" s="64"/>
      <c r="CP76" s="58">
        <f>CO76*$E76*$F76*$H76*$L76*$CP$9</f>
        <v>0</v>
      </c>
      <c r="CQ76" s="64"/>
      <c r="CR76" s="58">
        <f>CQ76*$E76*$F76*$H76*$M76*$CR$9</f>
        <v>0</v>
      </c>
      <c r="CS76" s="60"/>
      <c r="CT76" s="58">
        <f>CS76*$E76*$F76*$H76*$N76*$CT$9</f>
        <v>0</v>
      </c>
      <c r="CU76" s="60"/>
      <c r="CV76" s="58">
        <f>CU76*E76*F76*H76</f>
        <v>0</v>
      </c>
      <c r="CW76" s="60"/>
      <c r="CX76" s="58"/>
      <c r="CY76" s="58"/>
      <c r="CZ76" s="58">
        <f>SUM(CY76*$E76*$F76*$H76*$K76*$R$9)</f>
        <v>0</v>
      </c>
      <c r="DA76" s="58"/>
      <c r="DB76" s="58"/>
      <c r="DC76" s="58"/>
      <c r="DD76" s="58"/>
      <c r="DE76" s="70">
        <f t="shared" si="102"/>
        <v>220</v>
      </c>
      <c r="DF76" s="70">
        <f t="shared" si="102"/>
        <v>13929916</v>
      </c>
      <c r="DG76" s="71">
        <v>0</v>
      </c>
      <c r="DH76" s="71">
        <v>0</v>
      </c>
      <c r="DI76" s="72">
        <f t="shared" si="103"/>
        <v>220</v>
      </c>
      <c r="DJ76" s="72">
        <f t="shared" si="103"/>
        <v>13929916</v>
      </c>
    </row>
    <row r="77" spans="1:114" s="1" customFormat="1" ht="30" hidden="1" x14ac:dyDescent="0.25">
      <c r="A77" s="23"/>
      <c r="B77" s="111">
        <v>50</v>
      </c>
      <c r="C77" s="48" t="s">
        <v>247</v>
      </c>
      <c r="D77" s="160" t="s">
        <v>248</v>
      </c>
      <c r="E77" s="50">
        <v>13916</v>
      </c>
      <c r="F77" s="51">
        <v>3.18</v>
      </c>
      <c r="G77" s="52"/>
      <c r="H77" s="53">
        <v>1</v>
      </c>
      <c r="I77" s="54"/>
      <c r="J77" s="54"/>
      <c r="K77" s="55">
        <v>1.4</v>
      </c>
      <c r="L77" s="55">
        <v>1.68</v>
      </c>
      <c r="M77" s="55">
        <v>2.23</v>
      </c>
      <c r="N77" s="56">
        <v>2.57</v>
      </c>
      <c r="O77" s="77">
        <v>8</v>
      </c>
      <c r="P77" s="58">
        <f>SUM(O77*$E77*$F77*$H77*$K77*$P$9)</f>
        <v>495632.25599999999</v>
      </c>
      <c r="Q77" s="77"/>
      <c r="R77" s="58">
        <f>SUM(Q77*$E77*$F77*$H77*$K77*$R$9)</f>
        <v>0</v>
      </c>
      <c r="S77" s="77"/>
      <c r="T77" s="60">
        <f>SUM(S77*$E77*$F77*$H77*$K77*$T$9)</f>
        <v>0</v>
      </c>
      <c r="U77" s="77"/>
      <c r="V77" s="58">
        <f>SUM(U77*$E77*$F77*$H77*$K77*$V$9)</f>
        <v>0</v>
      </c>
      <c r="W77" s="77"/>
      <c r="X77" s="58">
        <f>SUM(W77*$E77*$F77*$H77*$K77*$X$9)</f>
        <v>0</v>
      </c>
      <c r="Y77" s="64"/>
      <c r="Z77" s="60">
        <f>SUM(Y77*$E77*$F77*$H77*$K77*$Z$9)</f>
        <v>0</v>
      </c>
      <c r="AA77" s="105"/>
      <c r="AB77" s="58"/>
      <c r="AC77" s="107"/>
      <c r="AD77" s="58">
        <f>AC77*E77*F77*H77*K77</f>
        <v>0</v>
      </c>
      <c r="AE77" s="77"/>
      <c r="AF77" s="58"/>
      <c r="AG77" s="77">
        <v>0</v>
      </c>
      <c r="AH77" s="58">
        <f>AG77*E77*F77*H77*K77</f>
        <v>0</v>
      </c>
      <c r="AI77" s="77">
        <v>0</v>
      </c>
      <c r="AJ77" s="58">
        <v>0</v>
      </c>
      <c r="AK77" s="77"/>
      <c r="AL77" s="58">
        <f>AK77*$E77*$F77*$H77*$L77*$AL$9</f>
        <v>0</v>
      </c>
      <c r="AM77" s="105"/>
      <c r="AN77" s="58">
        <f>SUM(AM77*$E77*$F77*$H77*$K77*$AN$9)</f>
        <v>0</v>
      </c>
      <c r="AO77" s="77"/>
      <c r="AP77" s="60">
        <f>SUM(AO77*$E77*$F77*$H77*$K77*$AP$9)</f>
        <v>0</v>
      </c>
      <c r="AQ77" s="77"/>
      <c r="AR77" s="58">
        <f>SUM(AQ77*$E77*$F77*$H77*$K77*$AR$9)</f>
        <v>0</v>
      </c>
      <c r="AS77" s="77"/>
      <c r="AT77" s="58">
        <f>SUM(AS77*$E77*$F77*$H77*$K77*$AT$9)</f>
        <v>0</v>
      </c>
      <c r="AU77" s="77"/>
      <c r="AV77" s="58">
        <f>SUM(AU77*$E77*$F77*$H77*$K77*$AV$9)</f>
        <v>0</v>
      </c>
      <c r="AW77" s="77"/>
      <c r="AX77" s="58">
        <f>SUM(AW77*$E77*$F77*$H77*$K77*$AX$9)</f>
        <v>0</v>
      </c>
      <c r="AY77" s="77"/>
      <c r="AZ77" s="58">
        <f>SUM(AY77*$E77*$F77*$H77*$K77*$AZ$9)</f>
        <v>0</v>
      </c>
      <c r="BA77" s="77"/>
      <c r="BB77" s="58">
        <f>SUM(BA77*$E77*$F77*$H77*$K77*$BB$9)</f>
        <v>0</v>
      </c>
      <c r="BC77" s="77"/>
      <c r="BD77" s="58">
        <f>SUM(BC77*$E77*$F77*$H77*$K77*$BD$9)</f>
        <v>0</v>
      </c>
      <c r="BE77" s="77"/>
      <c r="BF77" s="58">
        <f>SUM(BE77*$E77*$F77*$H77*$K77*$BF$9)</f>
        <v>0</v>
      </c>
      <c r="BG77" s="77"/>
      <c r="BH77" s="58">
        <f>SUM(BG77*$E77*$F77*$H77*$K77*$BH$9)</f>
        <v>0</v>
      </c>
      <c r="BI77" s="77"/>
      <c r="BJ77" s="58">
        <f>SUM(BI77*$E77*$F77*$H77*$K77*$BJ$9)</f>
        <v>0</v>
      </c>
      <c r="BK77" s="77"/>
      <c r="BL77" s="58">
        <f>SUM(BK77*$E77*$F77*$H77*$K77*$BL$9)</f>
        <v>0</v>
      </c>
      <c r="BM77" s="77"/>
      <c r="BN77" s="58">
        <f>BM77*$E77*$F77*$H77*$L77*$BN$9</f>
        <v>0</v>
      </c>
      <c r="BO77" s="146"/>
      <c r="BP77" s="168">
        <f>BO77*$E77*$F77*$H77*$L77*$BP$9</f>
        <v>0</v>
      </c>
      <c r="BQ77" s="156"/>
      <c r="BR77" s="60">
        <f>BQ77*$E77*$F77*$H77*$L77*$BR$9</f>
        <v>0</v>
      </c>
      <c r="BS77" s="77"/>
      <c r="BT77" s="58">
        <f>BS77*$E77*$F77*$H77*$L77*$BT$9</f>
        <v>0</v>
      </c>
      <c r="BU77" s="77"/>
      <c r="BV77" s="58">
        <f>BU77*$E77*$F77*$H77*$L77*$BV$9</f>
        <v>0</v>
      </c>
      <c r="BW77" s="78"/>
      <c r="BX77" s="58">
        <f>BW77*$E77*$F77*$H77*$L77*$BX$9</f>
        <v>0</v>
      </c>
      <c r="BY77" s="77"/>
      <c r="BZ77" s="58">
        <f>BY77*$E77*$F77*$H77*$L77*$BZ$9</f>
        <v>0</v>
      </c>
      <c r="CA77" s="78"/>
      <c r="CB77" s="67">
        <f>CA77*$E77*$F77*$H77*$L77*$CB$9</f>
        <v>0</v>
      </c>
      <c r="CC77" s="77"/>
      <c r="CD77" s="58">
        <f>CC77*$E77*$F77*$H77*$L77*$CD$9</f>
        <v>0</v>
      </c>
      <c r="CE77" s="77"/>
      <c r="CF77" s="58">
        <f>CE77*$E77*$F77*$H77*$L77*$CF$9</f>
        <v>0</v>
      </c>
      <c r="CG77" s="107"/>
      <c r="CH77" s="58">
        <f>CG77*$E77*$F77*$H77*$L77*$CH$9</f>
        <v>0</v>
      </c>
      <c r="CI77" s="77"/>
      <c r="CJ77" s="58">
        <f>CI77*$E77*$F77*$H77*$L77*$CJ$9</f>
        <v>0</v>
      </c>
      <c r="CK77" s="77"/>
      <c r="CL77" s="58">
        <f>CK77*$E77*$F77*$H77*$L77*$CL$9</f>
        <v>0</v>
      </c>
      <c r="CM77" s="77"/>
      <c r="CN77" s="58">
        <f>CM77*$E77*$F77*$H77*$L77*$CN$9</f>
        <v>0</v>
      </c>
      <c r="CO77" s="77"/>
      <c r="CP77" s="58">
        <f>CO77*$E77*$F77*$H77*$L77*$CP$9</f>
        <v>0</v>
      </c>
      <c r="CQ77" s="77"/>
      <c r="CR77" s="58">
        <f>CQ77*$E77*$F77*$H77*$M77*$CR$9</f>
        <v>0</v>
      </c>
      <c r="CS77" s="107"/>
      <c r="CT77" s="58">
        <f>CS77*$E77*$F77*$H77*$N77*$CT$9</f>
        <v>0</v>
      </c>
      <c r="CU77" s="60"/>
      <c r="CV77" s="58">
        <f>CU77*E77*F77*H77</f>
        <v>0</v>
      </c>
      <c r="CW77" s="60"/>
      <c r="CX77" s="58"/>
      <c r="CY77" s="58"/>
      <c r="CZ77" s="58">
        <f>SUM(CY77*$E77*$F77*$H77*$K77*$R$9)</f>
        <v>0</v>
      </c>
      <c r="DA77" s="58"/>
      <c r="DB77" s="58"/>
      <c r="DC77" s="58"/>
      <c r="DD77" s="58"/>
      <c r="DE77" s="70">
        <f t="shared" si="102"/>
        <v>8</v>
      </c>
      <c r="DF77" s="70">
        <f t="shared" si="102"/>
        <v>495632.25599999999</v>
      </c>
      <c r="DG77" s="71">
        <v>0</v>
      </c>
      <c r="DH77" s="71">
        <v>0</v>
      </c>
      <c r="DI77" s="72">
        <f t="shared" si="103"/>
        <v>8</v>
      </c>
      <c r="DJ77" s="72">
        <f t="shared" si="103"/>
        <v>495632.25599999999</v>
      </c>
    </row>
    <row r="78" spans="1:114" s="1" customFormat="1" hidden="1" x14ac:dyDescent="0.25">
      <c r="A78" s="23"/>
      <c r="B78" s="111">
        <v>51</v>
      </c>
      <c r="C78" s="48" t="s">
        <v>249</v>
      </c>
      <c r="D78" s="160" t="s">
        <v>250</v>
      </c>
      <c r="E78" s="50">
        <v>13916</v>
      </c>
      <c r="F78" s="51">
        <v>0.8</v>
      </c>
      <c r="G78" s="52"/>
      <c r="H78" s="53">
        <v>1</v>
      </c>
      <c r="I78" s="54"/>
      <c r="J78" s="54"/>
      <c r="K78" s="55">
        <v>1.4</v>
      </c>
      <c r="L78" s="55">
        <v>1.68</v>
      </c>
      <c r="M78" s="55">
        <v>2.23</v>
      </c>
      <c r="N78" s="56">
        <v>2.57</v>
      </c>
      <c r="O78" s="107"/>
      <c r="P78" s="58">
        <f>SUM(O78*$E78*$F78*$H78*$K78*$P$9)</f>
        <v>0</v>
      </c>
      <c r="Q78" s="77"/>
      <c r="R78" s="58">
        <f>SUM(Q78*$E78*$F78*$H78*$K78*$R$9)</f>
        <v>0</v>
      </c>
      <c r="S78" s="77"/>
      <c r="T78" s="60">
        <f>SUM(S78*$E78*$F78*$H78*$K78*$T$9)</f>
        <v>0</v>
      </c>
      <c r="U78" s="77"/>
      <c r="V78" s="58">
        <f>SUM(U78*$E78*$F78*$H78*$K78*$V$9)</f>
        <v>0</v>
      </c>
      <c r="W78" s="77"/>
      <c r="X78" s="58">
        <f>SUM(W78*$E78*$F78*$H78*$K78*$X$9)</f>
        <v>0</v>
      </c>
      <c r="Y78" s="64"/>
      <c r="Z78" s="60">
        <f>SUM(Y78*$E78*$F78*$H78*$K78*$Z$9)</f>
        <v>0</v>
      </c>
      <c r="AA78" s="105">
        <v>0</v>
      </c>
      <c r="AB78" s="58">
        <v>0</v>
      </c>
      <c r="AC78" s="107">
        <v>12</v>
      </c>
      <c r="AD78" s="58">
        <f>AC78*E78*F78*H78*K78</f>
        <v>187031.04000000001</v>
      </c>
      <c r="AE78" s="77">
        <v>0</v>
      </c>
      <c r="AF78" s="58">
        <v>0</v>
      </c>
      <c r="AG78" s="78">
        <v>15</v>
      </c>
      <c r="AH78" s="58">
        <f>AG78*E78*F78*H78*K78</f>
        <v>233788.79999999999</v>
      </c>
      <c r="AI78" s="77">
        <v>0</v>
      </c>
      <c r="AJ78" s="58">
        <v>0</v>
      </c>
      <c r="AK78" s="134">
        <v>10</v>
      </c>
      <c r="AL78" s="58">
        <f>AK78*$E78*$F78*$H78*$L78*$AL$9</f>
        <v>187031.03999999998</v>
      </c>
      <c r="AM78" s="105"/>
      <c r="AN78" s="58">
        <f>SUM(AM78*$E78*$F78*$H78*$K78*$AN$9)</f>
        <v>0</v>
      </c>
      <c r="AO78" s="77"/>
      <c r="AP78" s="60">
        <f>SUM(AO78*$E78*$F78*$H78*$K78*$AP$9)</f>
        <v>0</v>
      </c>
      <c r="AQ78" s="77"/>
      <c r="AR78" s="58">
        <f>SUM(AQ78*$E78*$F78*$H78*$K78*$AR$9)</f>
        <v>0</v>
      </c>
      <c r="AS78" s="77"/>
      <c r="AT78" s="58">
        <f>SUM(AS78*$E78*$F78*$H78*$K78*$AT$9)</f>
        <v>0</v>
      </c>
      <c r="AU78" s="77"/>
      <c r="AV78" s="58">
        <f>SUM(AU78*$E78*$F78*$H78*$K78*$AV$9)</f>
        <v>0</v>
      </c>
      <c r="AW78" s="77"/>
      <c r="AX78" s="58">
        <f>SUM(AW78*$E78*$F78*$H78*$K78*$AX$9)</f>
        <v>0</v>
      </c>
      <c r="AY78" s="77"/>
      <c r="AZ78" s="58">
        <f>SUM(AY78*$E78*$F78*$H78*$K78*$AZ$9)</f>
        <v>0</v>
      </c>
      <c r="BA78" s="77"/>
      <c r="BB78" s="58">
        <f>SUM(BA78*$E78*$F78*$H78*$K78*$BB$9)</f>
        <v>0</v>
      </c>
      <c r="BC78" s="107">
        <v>8</v>
      </c>
      <c r="BD78" s="58">
        <f>SUM(BC78*$E78*$F78*$H78*$K78*$BD$9)</f>
        <v>124687.36</v>
      </c>
      <c r="BE78" s="77"/>
      <c r="BF78" s="58">
        <f>SUM(BE78*$E78*$F78*$H78*$K78*$BF$9)</f>
        <v>0</v>
      </c>
      <c r="BG78" s="77"/>
      <c r="BH78" s="58">
        <f>SUM(BG78*$E78*$F78*$H78*$K78*$BH$9)</f>
        <v>0</v>
      </c>
      <c r="BI78" s="77"/>
      <c r="BJ78" s="58">
        <f>SUM(BI78*$E78*$F78*$H78*$K78*$BJ$9)</f>
        <v>0</v>
      </c>
      <c r="BK78" s="107">
        <v>21</v>
      </c>
      <c r="BL78" s="58">
        <f>SUM(BK78*$E78*$F78*$H78*$K78*$BL$9)</f>
        <v>327304.32000000001</v>
      </c>
      <c r="BM78" s="77"/>
      <c r="BN78" s="58">
        <f>BM78*$E78*$F78*$H78*$L78*$BN$9</f>
        <v>0</v>
      </c>
      <c r="BO78" s="132">
        <v>90</v>
      </c>
      <c r="BP78" s="168">
        <f>BO78*$E78*$F78*$H78*$L78*$BP$9</f>
        <v>1683279.3599999999</v>
      </c>
      <c r="BQ78" s="156"/>
      <c r="BR78" s="60">
        <f>BQ78*$E78*$F78*$H78*$L78*$BR$9</f>
        <v>0</v>
      </c>
      <c r="BS78" s="77"/>
      <c r="BT78" s="58">
        <f>BS78*$E78*$F78*$H78*$L78*$BT$9</f>
        <v>0</v>
      </c>
      <c r="BU78" s="134">
        <v>1</v>
      </c>
      <c r="BV78" s="58">
        <f>BU78*$E78*$F78*$H78*$L78*$BV$9</f>
        <v>18703.103999999999</v>
      </c>
      <c r="BW78" s="106">
        <v>18</v>
      </c>
      <c r="BX78" s="58">
        <f>BW78*$E78*$F78*$H78*$L78*$BX$9</f>
        <v>336655.87200000003</v>
      </c>
      <c r="BY78" s="107"/>
      <c r="BZ78" s="58">
        <f>BY78*$E78*$F78*$H78*$L78*$BZ$9</f>
        <v>0</v>
      </c>
      <c r="CA78" s="106"/>
      <c r="CB78" s="67">
        <f>CA78*$E78*$F78*$H78*$L78*$CB$9</f>
        <v>0</v>
      </c>
      <c r="CC78" s="134">
        <v>20</v>
      </c>
      <c r="CD78" s="58">
        <f>CC78*$E78*$F78*$H78*$L78*$CD$9</f>
        <v>374062.07999999996</v>
      </c>
      <c r="CE78" s="77"/>
      <c r="CF78" s="58">
        <f>CE78*$E78*$F78*$H78*$L78*$CF$9</f>
        <v>0</v>
      </c>
      <c r="CG78" s="107">
        <v>10</v>
      </c>
      <c r="CH78" s="58">
        <f>CG78*$E78*$F78*$H78*$L78*$CH$9</f>
        <v>187031.03999999998</v>
      </c>
      <c r="CI78" s="107">
        <v>3</v>
      </c>
      <c r="CJ78" s="58">
        <f>CI78*$E78*$F78*$H78*$L78*$CJ$9</f>
        <v>56109.311999999998</v>
      </c>
      <c r="CK78" s="77"/>
      <c r="CL78" s="58">
        <f>CK78*$E78*$F78*$H78*$L78*$CL$9</f>
        <v>0</v>
      </c>
      <c r="CM78" s="107">
        <v>8</v>
      </c>
      <c r="CN78" s="58">
        <f>CM78*$E78*$F78*$H78*$L78*$CN$9</f>
        <v>149624.83199999999</v>
      </c>
      <c r="CO78" s="107">
        <v>3</v>
      </c>
      <c r="CP78" s="58">
        <f>CO78*$E78*$F78*$H78*$L78*$CP$9</f>
        <v>56109.311999999998</v>
      </c>
      <c r="CQ78" s="134">
        <v>10</v>
      </c>
      <c r="CR78" s="58">
        <f>CQ78*$E78*$F78*$H78*$M78*$CR$9</f>
        <v>248261.44</v>
      </c>
      <c r="CS78" s="107">
        <v>12</v>
      </c>
      <c r="CT78" s="58">
        <f>CS78*$E78*$F78*$H78*$N78*$CT$9</f>
        <v>343335.55199999997</v>
      </c>
      <c r="CU78" s="60"/>
      <c r="CV78" s="58">
        <f>CU78*E78*F78*H78</f>
        <v>0</v>
      </c>
      <c r="CW78" s="60"/>
      <c r="CX78" s="58"/>
      <c r="CY78" s="58"/>
      <c r="CZ78" s="58">
        <f>SUM(CY78*$E78*$F78*$H78*$K78*$R$9)</f>
        <v>0</v>
      </c>
      <c r="DA78" s="58"/>
      <c r="DB78" s="58"/>
      <c r="DC78" s="58"/>
      <c r="DD78" s="58"/>
      <c r="DE78" s="70">
        <f t="shared" si="102"/>
        <v>241</v>
      </c>
      <c r="DF78" s="70">
        <f t="shared" si="102"/>
        <v>4513014.4639999988</v>
      </c>
      <c r="DG78" s="71">
        <v>81</v>
      </c>
      <c r="DH78" s="71">
        <v>1408967.1680000003</v>
      </c>
      <c r="DI78" s="72">
        <f t="shared" si="103"/>
        <v>322</v>
      </c>
      <c r="DJ78" s="72">
        <f t="shared" si="103"/>
        <v>5921981.6319999993</v>
      </c>
    </row>
    <row r="79" spans="1:114" s="1" customFormat="1" ht="15" hidden="1" x14ac:dyDescent="0.25">
      <c r="A79" s="37">
        <v>19</v>
      </c>
      <c r="B79" s="37"/>
      <c r="C79" s="38" t="s">
        <v>251</v>
      </c>
      <c r="D79" s="161" t="s">
        <v>252</v>
      </c>
      <c r="E79" s="50">
        <v>13916</v>
      </c>
      <c r="F79" s="117"/>
      <c r="G79" s="52"/>
      <c r="H79" s="41"/>
      <c r="I79" s="42"/>
      <c r="J79" s="42"/>
      <c r="K79" s="99">
        <v>1.4</v>
      </c>
      <c r="L79" s="99">
        <v>1.68</v>
      </c>
      <c r="M79" s="99">
        <v>2.23</v>
      </c>
      <c r="N79" s="100">
        <v>2.57</v>
      </c>
      <c r="O79" s="118">
        <f t="shared" ref="O79:AT79" si="104">SUM(O80:O130)</f>
        <v>90</v>
      </c>
      <c r="P79" s="118">
        <f t="shared" si="104"/>
        <v>17987359.7446592</v>
      </c>
      <c r="Q79" s="118">
        <f t="shared" si="104"/>
        <v>0</v>
      </c>
      <c r="R79" s="118">
        <f t="shared" si="104"/>
        <v>0</v>
      </c>
      <c r="S79" s="118">
        <f t="shared" si="104"/>
        <v>0</v>
      </c>
      <c r="T79" s="118">
        <f t="shared" si="104"/>
        <v>0</v>
      </c>
      <c r="U79" s="118">
        <f t="shared" si="104"/>
        <v>1485</v>
      </c>
      <c r="V79" s="118">
        <f t="shared" si="104"/>
        <v>281706553.50712001</v>
      </c>
      <c r="W79" s="118">
        <f t="shared" si="104"/>
        <v>0</v>
      </c>
      <c r="X79" s="118">
        <f t="shared" si="104"/>
        <v>0</v>
      </c>
      <c r="Y79" s="118">
        <f t="shared" si="104"/>
        <v>0</v>
      </c>
      <c r="Z79" s="118">
        <f t="shared" si="104"/>
        <v>0</v>
      </c>
      <c r="AA79" s="118">
        <f t="shared" si="104"/>
        <v>0</v>
      </c>
      <c r="AB79" s="118">
        <f t="shared" si="104"/>
        <v>0</v>
      </c>
      <c r="AC79" s="118">
        <f t="shared" si="104"/>
        <v>0</v>
      </c>
      <c r="AD79" s="118">
        <f t="shared" si="104"/>
        <v>0</v>
      </c>
      <c r="AE79" s="118">
        <f t="shared" si="104"/>
        <v>2</v>
      </c>
      <c r="AF79" s="118">
        <f t="shared" si="104"/>
        <v>91567.28</v>
      </c>
      <c r="AG79" s="118">
        <f t="shared" si="104"/>
        <v>0</v>
      </c>
      <c r="AH79" s="118">
        <f t="shared" si="104"/>
        <v>0</v>
      </c>
      <c r="AI79" s="118">
        <f t="shared" si="104"/>
        <v>396</v>
      </c>
      <c r="AJ79" s="118">
        <f t="shared" si="104"/>
        <v>102178070.92787394</v>
      </c>
      <c r="AK79" s="118">
        <f t="shared" si="104"/>
        <v>0</v>
      </c>
      <c r="AL79" s="118">
        <f t="shared" si="104"/>
        <v>0</v>
      </c>
      <c r="AM79" s="118">
        <f t="shared" si="104"/>
        <v>0</v>
      </c>
      <c r="AN79" s="118">
        <f t="shared" si="104"/>
        <v>0</v>
      </c>
      <c r="AO79" s="118">
        <f t="shared" si="104"/>
        <v>0</v>
      </c>
      <c r="AP79" s="118">
        <f t="shared" si="104"/>
        <v>0</v>
      </c>
      <c r="AQ79" s="118">
        <f t="shared" si="104"/>
        <v>0</v>
      </c>
      <c r="AR79" s="118">
        <f t="shared" si="104"/>
        <v>0</v>
      </c>
      <c r="AS79" s="118">
        <f t="shared" si="104"/>
        <v>0</v>
      </c>
      <c r="AT79" s="118">
        <f t="shared" si="104"/>
        <v>0</v>
      </c>
      <c r="AU79" s="118">
        <f t="shared" ref="AU79:DF79" si="105">SUM(AU80:AU130)</f>
        <v>0</v>
      </c>
      <c r="AV79" s="118">
        <f t="shared" si="105"/>
        <v>0</v>
      </c>
      <c r="AW79" s="118">
        <f t="shared" si="105"/>
        <v>0</v>
      </c>
      <c r="AX79" s="118">
        <f t="shared" si="105"/>
        <v>0</v>
      </c>
      <c r="AY79" s="118">
        <f t="shared" si="105"/>
        <v>0</v>
      </c>
      <c r="AZ79" s="118">
        <f t="shared" si="105"/>
        <v>0</v>
      </c>
      <c r="BA79" s="118">
        <f t="shared" si="105"/>
        <v>0</v>
      </c>
      <c r="BB79" s="118">
        <f t="shared" si="105"/>
        <v>0</v>
      </c>
      <c r="BC79" s="118">
        <f t="shared" si="105"/>
        <v>0</v>
      </c>
      <c r="BD79" s="118">
        <f t="shared" si="105"/>
        <v>0</v>
      </c>
      <c r="BE79" s="118">
        <f t="shared" si="105"/>
        <v>0</v>
      </c>
      <c r="BF79" s="118">
        <f t="shared" si="105"/>
        <v>0</v>
      </c>
      <c r="BG79" s="118">
        <f t="shared" si="105"/>
        <v>0</v>
      </c>
      <c r="BH79" s="118">
        <f t="shared" si="105"/>
        <v>0</v>
      </c>
      <c r="BI79" s="118">
        <f t="shared" si="105"/>
        <v>0</v>
      </c>
      <c r="BJ79" s="118">
        <f t="shared" si="105"/>
        <v>0</v>
      </c>
      <c r="BK79" s="118">
        <f t="shared" si="105"/>
        <v>0</v>
      </c>
      <c r="BL79" s="118">
        <f t="shared" si="105"/>
        <v>0</v>
      </c>
      <c r="BM79" s="118">
        <f t="shared" si="105"/>
        <v>0</v>
      </c>
      <c r="BN79" s="118">
        <f t="shared" si="105"/>
        <v>0</v>
      </c>
      <c r="BO79" s="118">
        <f t="shared" si="105"/>
        <v>0</v>
      </c>
      <c r="BP79" s="118">
        <f t="shared" si="105"/>
        <v>0</v>
      </c>
      <c r="BQ79" s="118">
        <f t="shared" si="105"/>
        <v>0</v>
      </c>
      <c r="BR79" s="118">
        <f t="shared" si="105"/>
        <v>0</v>
      </c>
      <c r="BS79" s="118">
        <f t="shared" si="105"/>
        <v>0</v>
      </c>
      <c r="BT79" s="118">
        <f t="shared" si="105"/>
        <v>0</v>
      </c>
      <c r="BU79" s="118">
        <f t="shared" si="105"/>
        <v>0</v>
      </c>
      <c r="BV79" s="118">
        <f t="shared" si="105"/>
        <v>0</v>
      </c>
      <c r="BW79" s="118">
        <f t="shared" si="105"/>
        <v>0</v>
      </c>
      <c r="BX79" s="118">
        <f t="shared" si="105"/>
        <v>0</v>
      </c>
      <c r="BY79" s="118">
        <f t="shared" si="105"/>
        <v>0</v>
      </c>
      <c r="BZ79" s="118">
        <f t="shared" si="105"/>
        <v>0</v>
      </c>
      <c r="CA79" s="118">
        <f t="shared" si="105"/>
        <v>0</v>
      </c>
      <c r="CB79" s="118">
        <f t="shared" si="105"/>
        <v>0</v>
      </c>
      <c r="CC79" s="118">
        <f t="shared" si="105"/>
        <v>0</v>
      </c>
      <c r="CD79" s="118">
        <f t="shared" si="105"/>
        <v>0</v>
      </c>
      <c r="CE79" s="118">
        <f t="shared" si="105"/>
        <v>0</v>
      </c>
      <c r="CF79" s="118">
        <f t="shared" si="105"/>
        <v>0</v>
      </c>
      <c r="CG79" s="118">
        <f t="shared" si="105"/>
        <v>0</v>
      </c>
      <c r="CH79" s="118">
        <f t="shared" si="105"/>
        <v>0</v>
      </c>
      <c r="CI79" s="118">
        <f t="shared" si="105"/>
        <v>0</v>
      </c>
      <c r="CJ79" s="118">
        <f t="shared" si="105"/>
        <v>0</v>
      </c>
      <c r="CK79" s="118">
        <f t="shared" si="105"/>
        <v>0</v>
      </c>
      <c r="CL79" s="118">
        <f t="shared" si="105"/>
        <v>0</v>
      </c>
      <c r="CM79" s="118">
        <f t="shared" si="105"/>
        <v>0</v>
      </c>
      <c r="CN79" s="118">
        <f t="shared" si="105"/>
        <v>0</v>
      </c>
      <c r="CO79" s="118">
        <f t="shared" si="105"/>
        <v>0</v>
      </c>
      <c r="CP79" s="118">
        <f t="shared" si="105"/>
        <v>0</v>
      </c>
      <c r="CQ79" s="118">
        <f t="shared" si="105"/>
        <v>0</v>
      </c>
      <c r="CR79" s="118">
        <f t="shared" si="105"/>
        <v>0</v>
      </c>
      <c r="CS79" s="118">
        <f t="shared" si="105"/>
        <v>6</v>
      </c>
      <c r="CT79" s="118">
        <f t="shared" si="105"/>
        <v>133976.36486808001</v>
      </c>
      <c r="CU79" s="118">
        <f t="shared" si="105"/>
        <v>0</v>
      </c>
      <c r="CV79" s="118">
        <f t="shared" si="105"/>
        <v>0</v>
      </c>
      <c r="CW79" s="118">
        <f t="shared" si="105"/>
        <v>0</v>
      </c>
      <c r="CX79" s="118">
        <f t="shared" si="105"/>
        <v>0</v>
      </c>
      <c r="CY79" s="118">
        <f t="shared" si="105"/>
        <v>0</v>
      </c>
      <c r="CZ79" s="118">
        <f t="shared" si="105"/>
        <v>0</v>
      </c>
      <c r="DA79" s="118">
        <f t="shared" si="105"/>
        <v>0</v>
      </c>
      <c r="DB79" s="118">
        <f t="shared" si="105"/>
        <v>0</v>
      </c>
      <c r="DC79" s="118">
        <f t="shared" si="105"/>
        <v>0</v>
      </c>
      <c r="DD79" s="118">
        <f t="shared" si="105"/>
        <v>0</v>
      </c>
      <c r="DE79" s="118">
        <f t="shared" si="105"/>
        <v>1979</v>
      </c>
      <c r="DF79" s="118">
        <f t="shared" si="105"/>
        <v>402097527.82452112</v>
      </c>
      <c r="DG79" s="46">
        <v>9318</v>
      </c>
      <c r="DH79" s="46">
        <v>560971924.76223123</v>
      </c>
      <c r="DI79" s="47">
        <f t="shared" si="103"/>
        <v>11297</v>
      </c>
      <c r="DJ79" s="47">
        <f t="shared" si="103"/>
        <v>963069452.58675241</v>
      </c>
    </row>
    <row r="80" spans="1:114" s="1" customFormat="1" ht="30" hidden="1" x14ac:dyDescent="0.25">
      <c r="A80" s="23"/>
      <c r="B80" s="23">
        <v>52</v>
      </c>
      <c r="C80" s="48" t="s">
        <v>253</v>
      </c>
      <c r="D80" s="103" t="s">
        <v>254</v>
      </c>
      <c r="E80" s="50">
        <v>13916</v>
      </c>
      <c r="F80" s="51">
        <v>2.35</v>
      </c>
      <c r="G80" s="52"/>
      <c r="H80" s="135">
        <v>1</v>
      </c>
      <c r="I80" s="54"/>
      <c r="J80" s="54"/>
      <c r="K80" s="121">
        <v>1.4</v>
      </c>
      <c r="L80" s="121">
        <v>1.68</v>
      </c>
      <c r="M80" s="121">
        <v>2.23</v>
      </c>
      <c r="N80" s="122">
        <v>2.57</v>
      </c>
      <c r="O80" s="77"/>
      <c r="P80" s="60">
        <f t="shared" ref="P80:P84" si="106">SUM(O80*$E80*$F80*$H80*$K80*$P$9)</f>
        <v>0</v>
      </c>
      <c r="Q80" s="64"/>
      <c r="R80" s="60">
        <f>SUM(Q80*$E80*$F80*$H80*$K80*$R$9)</f>
        <v>0</v>
      </c>
      <c r="S80" s="64"/>
      <c r="T80" s="60">
        <f>SUM(S80*$E80*$F80*$H80*$K80*$T$9)</f>
        <v>0</v>
      </c>
      <c r="U80" s="60">
        <v>0</v>
      </c>
      <c r="V80" s="60">
        <f>SUM(U80*$E80*$F80*$H80*$K80*$V$9)</f>
        <v>0</v>
      </c>
      <c r="W80" s="64"/>
      <c r="X80" s="60">
        <f>SUM(W80*$E80*$F80*$H80*$K80*$X$9)</f>
        <v>0</v>
      </c>
      <c r="Y80" s="64"/>
      <c r="Z80" s="60">
        <f>SUM(Y80*$E80*$F80*$H80*$K80*$Z$9)</f>
        <v>0</v>
      </c>
      <c r="AA80" s="105"/>
      <c r="AB80" s="60"/>
      <c r="AC80" s="64"/>
      <c r="AD80" s="60"/>
      <c r="AE80" s="64">
        <v>2</v>
      </c>
      <c r="AF80" s="60">
        <f>AE80*E80*F80*K80</f>
        <v>91567.28</v>
      </c>
      <c r="AG80" s="64">
        <v>0</v>
      </c>
      <c r="AH80" s="60">
        <v>0</v>
      </c>
      <c r="AI80" s="64">
        <v>0</v>
      </c>
      <c r="AJ80" s="60">
        <v>0</v>
      </c>
      <c r="AK80" s="64"/>
      <c r="AL80" s="60">
        <f>AK80*$E80*$F80*$H80*$L80*$AL$9</f>
        <v>0</v>
      </c>
      <c r="AM80" s="105"/>
      <c r="AN80" s="60">
        <f>SUM(AM80*$E80*$F80*$H80*$K80*$AN$9)</f>
        <v>0</v>
      </c>
      <c r="AO80" s="64"/>
      <c r="AP80" s="60">
        <f>SUM(AO80*$E80*$F80*$H80*$K80*$AP$9)</f>
        <v>0</v>
      </c>
      <c r="AQ80" s="64"/>
      <c r="AR80" s="60">
        <f>SUM(AQ80*$E80*$F80*$H80*$K80*$AR$9)</f>
        <v>0</v>
      </c>
      <c r="AS80" s="64"/>
      <c r="AT80" s="60">
        <f>SUM(AS80*$E80*$F80*$H80*$K80*$AT$9)</f>
        <v>0</v>
      </c>
      <c r="AU80" s="64"/>
      <c r="AV80" s="60">
        <f>SUM(AU80*$E80*$F80*$H80*$K80*$AV$9)</f>
        <v>0</v>
      </c>
      <c r="AW80" s="64"/>
      <c r="AX80" s="60">
        <f>SUM(AW80*$E80*$F80*$H80*$K80*$AX$9)</f>
        <v>0</v>
      </c>
      <c r="AY80" s="64"/>
      <c r="AZ80" s="60">
        <f>SUM(AY80*$E80*$F80*$H80*$K80*$AZ$9)</f>
        <v>0</v>
      </c>
      <c r="BA80" s="64"/>
      <c r="BB80" s="60">
        <f>SUM(BA80*$E80*$F80*$H80*$K80*$BB$9)</f>
        <v>0</v>
      </c>
      <c r="BC80" s="64"/>
      <c r="BD80" s="60">
        <f>SUM(BC80*$E80*$F80*$H80*$K80*$BD$9)</f>
        <v>0</v>
      </c>
      <c r="BE80" s="64"/>
      <c r="BF80" s="60">
        <f>SUM(BE80*$E80*$F80*$H80*$K80*$BF$9)</f>
        <v>0</v>
      </c>
      <c r="BG80" s="64"/>
      <c r="BH80" s="60">
        <f>SUM(BG80*$E80*$F80*$H80*$K80*$BH$9)</f>
        <v>0</v>
      </c>
      <c r="BI80" s="64"/>
      <c r="BJ80" s="60">
        <f>SUM(BI80*$E80*$F80*$H80*$K80*$BJ$9)</f>
        <v>0</v>
      </c>
      <c r="BK80" s="64"/>
      <c r="BL80" s="60">
        <f>SUM(BK80*$E80*$F80*$H80*$K80*$BL$9)</f>
        <v>0</v>
      </c>
      <c r="BM80" s="64"/>
      <c r="BN80" s="60">
        <f>BM80*$E80*$F80*$H80*$L80*$BN$9</f>
        <v>0</v>
      </c>
      <c r="BO80" s="64"/>
      <c r="BP80" s="60">
        <f>BO80*$E80*$F80*$H80*$L80*$BP$9</f>
        <v>0</v>
      </c>
      <c r="BQ80" s="124"/>
      <c r="BR80" s="60">
        <f>BQ80*$E80*$F80*$H80*$L80*$BR$9</f>
        <v>0</v>
      </c>
      <c r="BS80" s="64"/>
      <c r="BT80" s="60">
        <f>BS80*$E80*$F80*$H80*$L80*$BT$9</f>
        <v>0</v>
      </c>
      <c r="BU80" s="64"/>
      <c r="BV80" s="60">
        <f>BU80*$E80*$F80*$H80*$L80*$BV$9</f>
        <v>0</v>
      </c>
      <c r="BW80" s="73"/>
      <c r="BX80" s="60">
        <f>BW80*$E80*$F80*$H80*$L80*$BX$9</f>
        <v>0</v>
      </c>
      <c r="BY80" s="64"/>
      <c r="BZ80" s="60">
        <f>BY80*$E80*$F80*$H80*$L80*$BZ$9</f>
        <v>0</v>
      </c>
      <c r="CA80" s="73"/>
      <c r="CB80" s="73">
        <f>CA80*$E80*$F80*$H80*$L80*$CB$9</f>
        <v>0</v>
      </c>
      <c r="CC80" s="64"/>
      <c r="CD80" s="60">
        <f>CC80*$E80*$F80*$H80*$L80*$CD$9</f>
        <v>0</v>
      </c>
      <c r="CE80" s="64"/>
      <c r="CF80" s="60">
        <f>CE80*$E80*$F80*$H80*$L80*$CF$9</f>
        <v>0</v>
      </c>
      <c r="CG80" s="60"/>
      <c r="CH80" s="60">
        <f>CG80*$E80*$F80*$H80*$L80*$CH$9</f>
        <v>0</v>
      </c>
      <c r="CI80" s="64"/>
      <c r="CJ80" s="60">
        <f>CI80*$E80*$F80*$H80*$L80*$CJ$9</f>
        <v>0</v>
      </c>
      <c r="CK80" s="64"/>
      <c r="CL80" s="60">
        <f>CK80*$E80*$F80*$H80*$L80*$CL$9</f>
        <v>0</v>
      </c>
      <c r="CM80" s="64"/>
      <c r="CN80" s="60">
        <f>CM80*$E80*$F80*$H80*$L80*$CN$9</f>
        <v>0</v>
      </c>
      <c r="CO80" s="64"/>
      <c r="CP80" s="60">
        <f>CO80*$E80*$F80*$H80*$L80*$CP$9</f>
        <v>0</v>
      </c>
      <c r="CQ80" s="64"/>
      <c r="CR80" s="60">
        <f>CQ80*$E80*$F80*$H80*$M80*$CR$9</f>
        <v>0</v>
      </c>
      <c r="CS80" s="64"/>
      <c r="CT80" s="60">
        <f>CS80*$E80*$F80*$H80*$N80*$CT$9</f>
        <v>0</v>
      </c>
      <c r="CU80" s="60"/>
      <c r="CV80" s="60">
        <f>CU80*E80*F80*H80</f>
        <v>0</v>
      </c>
      <c r="CW80" s="60"/>
      <c r="CX80" s="60">
        <f>CW80*E80*F80*H80*L80</f>
        <v>0</v>
      </c>
      <c r="CY80" s="60"/>
      <c r="CZ80" s="60">
        <f>SUM(CY80*$E80*$F80*$H80*$K80*$R$9)</f>
        <v>0</v>
      </c>
      <c r="DA80" s="60"/>
      <c r="DB80" s="60"/>
      <c r="DC80" s="60"/>
      <c r="DD80" s="60"/>
      <c r="DE80" s="70">
        <f t="shared" ref="DE80:DF105" si="107">SUM(Q80+O80+AA80+S80+U80+AC80+Y80+W80+AE80+AI80+AG80+AK80+AM80+AQ80+BM80+BS80+AO80+BA80+BC80+CE80+CG80+CC80+CI80+CK80+BW80+BY80+AS80+AU80+AW80+AY80+BO80+BQ80+BU80+BE80+BG80+BI80+BK80+CA80+CM80+CO80+CQ80+CS80+CU80+CW80+DA80+DC80)</f>
        <v>2</v>
      </c>
      <c r="DF80" s="70">
        <f t="shared" si="107"/>
        <v>91567.28</v>
      </c>
      <c r="DG80" s="71">
        <v>121</v>
      </c>
      <c r="DH80" s="71">
        <v>5970186.6560000004</v>
      </c>
      <c r="DI80" s="72">
        <f t="shared" si="103"/>
        <v>123</v>
      </c>
      <c r="DJ80" s="72">
        <f t="shared" si="103"/>
        <v>6061753.9360000007</v>
      </c>
    </row>
    <row r="81" spans="1:114" s="1" customFormat="1" ht="30" hidden="1" x14ac:dyDescent="0.25">
      <c r="A81" s="23"/>
      <c r="B81" s="23">
        <v>53</v>
      </c>
      <c r="C81" s="48" t="s">
        <v>255</v>
      </c>
      <c r="D81" s="103" t="s">
        <v>256</v>
      </c>
      <c r="E81" s="50">
        <v>13916</v>
      </c>
      <c r="F81" s="51">
        <v>2.48</v>
      </c>
      <c r="G81" s="52"/>
      <c r="H81" s="169">
        <v>1</v>
      </c>
      <c r="I81" s="170"/>
      <c r="J81" s="170"/>
      <c r="K81" s="121">
        <v>1.4</v>
      </c>
      <c r="L81" s="121">
        <v>1.68</v>
      </c>
      <c r="M81" s="121">
        <v>2.23</v>
      </c>
      <c r="N81" s="122">
        <v>2.57</v>
      </c>
      <c r="O81" s="75"/>
      <c r="P81" s="60">
        <f t="shared" si="106"/>
        <v>0</v>
      </c>
      <c r="Q81" s="59"/>
      <c r="R81" s="60">
        <f>SUM(Q81*$E81*$F81*$H81*$K81*$R$9)</f>
        <v>0</v>
      </c>
      <c r="S81" s="59"/>
      <c r="T81" s="60">
        <f>SUM(S81*$E81*$F81*$H81*$K81*$T$9)</f>
        <v>0</v>
      </c>
      <c r="U81" s="62">
        <v>0</v>
      </c>
      <c r="V81" s="60">
        <f>SUM(U81*$E81*$F81*$H81*$K81*$V$9)</f>
        <v>0</v>
      </c>
      <c r="W81" s="59"/>
      <c r="X81" s="60">
        <f>SUM(W81*$E81*$F81*$H81*$K81*$X$9)</f>
        <v>0</v>
      </c>
      <c r="Y81" s="59"/>
      <c r="Z81" s="60">
        <f>SUM(Y81*$E81*$F81*$H81*$K81*$Z$9)</f>
        <v>0</v>
      </c>
      <c r="AA81" s="63"/>
      <c r="AB81" s="60"/>
      <c r="AC81" s="59"/>
      <c r="AD81" s="60"/>
      <c r="AE81" s="59"/>
      <c r="AF81" s="60"/>
      <c r="AG81" s="59">
        <v>0</v>
      </c>
      <c r="AH81" s="60">
        <v>0</v>
      </c>
      <c r="AI81" s="59">
        <v>0</v>
      </c>
      <c r="AJ81" s="60">
        <v>0</v>
      </c>
      <c r="AK81" s="59"/>
      <c r="AL81" s="60">
        <f>AK81*$E81*$F81*$H81*$L81*$AL$9</f>
        <v>0</v>
      </c>
      <c r="AM81" s="63"/>
      <c r="AN81" s="60">
        <f>SUM(AM81*$E81*$F81*$H81*$K81*$AN$9)</f>
        <v>0</v>
      </c>
      <c r="AO81" s="59"/>
      <c r="AP81" s="60">
        <f>SUM(AO81*$E81*$F81*$H81*$K81*$AP$9)</f>
        <v>0</v>
      </c>
      <c r="AQ81" s="59"/>
      <c r="AR81" s="60">
        <f>SUM(AQ81*$E81*$F81*$H81*$K81*$AR$9)</f>
        <v>0</v>
      </c>
      <c r="AS81" s="59"/>
      <c r="AT81" s="60">
        <f>SUM(AS81*$E81*$F81*$H81*$K81*$AT$9)</f>
        <v>0</v>
      </c>
      <c r="AU81" s="59"/>
      <c r="AV81" s="60">
        <f>SUM(AU81*$E81*$F81*$H81*$K81*$AV$9)</f>
        <v>0</v>
      </c>
      <c r="AW81" s="59"/>
      <c r="AX81" s="60">
        <f>SUM(AW81*$E81*$F81*$H81*$K81*$AX$9)</f>
        <v>0</v>
      </c>
      <c r="AY81" s="59"/>
      <c r="AZ81" s="60">
        <f>SUM(AY81*$E81*$F81*$H81*$K81*$AZ$9)</f>
        <v>0</v>
      </c>
      <c r="BA81" s="59"/>
      <c r="BB81" s="60">
        <f>SUM(BA81*$E81*$F81*$H81*$K81*$BB$9)</f>
        <v>0</v>
      </c>
      <c r="BC81" s="59"/>
      <c r="BD81" s="60">
        <f>SUM(BC81*$E81*$F81*$H81*$K81*$BD$9)</f>
        <v>0</v>
      </c>
      <c r="BE81" s="59"/>
      <c r="BF81" s="60">
        <f>SUM(BE81*$E81*$F81*$H81*$K81*$BF$9)</f>
        <v>0</v>
      </c>
      <c r="BG81" s="59"/>
      <c r="BH81" s="60">
        <f>SUM(BG81*$E81*$F81*$H81*$K81*$BH$9)</f>
        <v>0</v>
      </c>
      <c r="BI81" s="59"/>
      <c r="BJ81" s="60">
        <f>SUM(BI81*$E81*$F81*$H81*$K81*$BJ$9)</f>
        <v>0</v>
      </c>
      <c r="BK81" s="59"/>
      <c r="BL81" s="60">
        <f>SUM(BK81*$E81*$F81*$H81*$K81*$BL$9)</f>
        <v>0</v>
      </c>
      <c r="BM81" s="59"/>
      <c r="BN81" s="60">
        <f>BM81*$E81*$F81*$H81*$L81*$BN$9</f>
        <v>0</v>
      </c>
      <c r="BO81" s="64"/>
      <c r="BP81" s="60">
        <f>BO81*$E81*$F81*$H81*$L81*$BP$9</f>
        <v>0</v>
      </c>
      <c r="BQ81" s="124"/>
      <c r="BR81" s="60">
        <f>BQ81*$E81*$F81*$H81*$L81*$BR$9</f>
        <v>0</v>
      </c>
      <c r="BS81" s="59"/>
      <c r="BT81" s="60">
        <f>BS81*$E81*$F81*$H81*$L81*$BT$9</f>
        <v>0</v>
      </c>
      <c r="BU81" s="59"/>
      <c r="BV81" s="60">
        <f>BU81*$E81*$F81*$H81*$L81*$BV$9</f>
        <v>0</v>
      </c>
      <c r="BW81" s="73"/>
      <c r="BX81" s="60">
        <f>BW81*$E81*$F81*$H81*$L81*$BX$9</f>
        <v>0</v>
      </c>
      <c r="BY81" s="59"/>
      <c r="BZ81" s="60">
        <f>BY81*$E81*$F81*$H81*$L81*$BZ$9</f>
        <v>0</v>
      </c>
      <c r="CA81" s="66"/>
      <c r="CB81" s="73">
        <f>CA81*$E81*$F81*$H81*$L81*$CB$9</f>
        <v>0</v>
      </c>
      <c r="CC81" s="59"/>
      <c r="CD81" s="60">
        <f>CC81*$E81*$F81*$H81*$L81*$CD$9</f>
        <v>0</v>
      </c>
      <c r="CE81" s="59"/>
      <c r="CF81" s="60">
        <f>CE81*$E81*$F81*$H81*$L81*$CF$9</f>
        <v>0</v>
      </c>
      <c r="CG81" s="62"/>
      <c r="CH81" s="60">
        <f>CG81*$E81*$F81*$H81*$L81*$CH$9</f>
        <v>0</v>
      </c>
      <c r="CI81" s="59"/>
      <c r="CJ81" s="60">
        <f>CI81*$E81*$F81*$H81*$L81*$CJ$9</f>
        <v>0</v>
      </c>
      <c r="CK81" s="59"/>
      <c r="CL81" s="60">
        <f>CK81*$E81*$F81*$H81*$L81*$CL$9</f>
        <v>0</v>
      </c>
      <c r="CM81" s="59"/>
      <c r="CN81" s="60">
        <f>CM81*$E81*$F81*$H81*$L81*$CN$9</f>
        <v>0</v>
      </c>
      <c r="CO81" s="59"/>
      <c r="CP81" s="60">
        <f>CO81*$E81*$F81*$H81*$L81*$CP$9</f>
        <v>0</v>
      </c>
      <c r="CQ81" s="59"/>
      <c r="CR81" s="60">
        <f>CQ81*$E81*$F81*$H81*$M81*$CR$9</f>
        <v>0</v>
      </c>
      <c r="CS81" s="59"/>
      <c r="CT81" s="60">
        <f>CS81*$E81*$F81*$H81*$N81*$CT$9</f>
        <v>0</v>
      </c>
      <c r="CU81" s="62"/>
      <c r="CV81" s="60">
        <f>CU81*E81*F81*H81</f>
        <v>0</v>
      </c>
      <c r="CW81" s="60"/>
      <c r="CX81" s="60"/>
      <c r="CY81" s="60"/>
      <c r="CZ81" s="60">
        <f>SUM(CY81*$E81*$F81*$H81*$K81*$R$9)</f>
        <v>0</v>
      </c>
      <c r="DA81" s="60"/>
      <c r="DB81" s="60"/>
      <c r="DC81" s="60"/>
      <c r="DD81" s="60"/>
      <c r="DE81" s="70">
        <f t="shared" si="107"/>
        <v>0</v>
      </c>
      <c r="DF81" s="70">
        <f t="shared" si="107"/>
        <v>0</v>
      </c>
      <c r="DG81" s="71">
        <v>60</v>
      </c>
      <c r="DH81" s="71">
        <v>2898981.12</v>
      </c>
      <c r="DI81" s="72">
        <f t="shared" si="103"/>
        <v>60</v>
      </c>
      <c r="DJ81" s="72">
        <f t="shared" si="103"/>
        <v>2898981.12</v>
      </c>
    </row>
    <row r="82" spans="1:114" s="1" customFormat="1" ht="45" hidden="1" x14ac:dyDescent="0.25">
      <c r="A82" s="23"/>
      <c r="B82" s="23">
        <v>54</v>
      </c>
      <c r="C82" s="171" t="s">
        <v>257</v>
      </c>
      <c r="D82" s="172" t="s">
        <v>258</v>
      </c>
      <c r="E82" s="50">
        <v>13916</v>
      </c>
      <c r="F82" s="51">
        <v>2.17</v>
      </c>
      <c r="G82" s="52"/>
      <c r="H82" s="135">
        <v>1</v>
      </c>
      <c r="I82" s="54"/>
      <c r="J82" s="54"/>
      <c r="K82" s="121">
        <v>1.4</v>
      </c>
      <c r="L82" s="121">
        <v>1.68</v>
      </c>
      <c r="M82" s="121">
        <v>2.23</v>
      </c>
      <c r="N82" s="122">
        <v>2.57</v>
      </c>
      <c r="O82" s="75">
        <v>1</v>
      </c>
      <c r="P82" s="60">
        <f t="shared" si="106"/>
        <v>42276.807999999997</v>
      </c>
      <c r="Q82" s="59"/>
      <c r="R82" s="60"/>
      <c r="S82" s="59"/>
      <c r="T82" s="60"/>
      <c r="U82" s="62"/>
      <c r="V82" s="60"/>
      <c r="W82" s="59"/>
      <c r="X82" s="60"/>
      <c r="Y82" s="59"/>
      <c r="Z82" s="60"/>
      <c r="AA82" s="63"/>
      <c r="AB82" s="60"/>
      <c r="AC82" s="59"/>
      <c r="AD82" s="60"/>
      <c r="AE82" s="59"/>
      <c r="AF82" s="60"/>
      <c r="AG82" s="59"/>
      <c r="AH82" s="60"/>
      <c r="AI82" s="59"/>
      <c r="AJ82" s="60"/>
      <c r="AK82" s="59"/>
      <c r="AL82" s="60"/>
      <c r="AM82" s="63"/>
      <c r="AN82" s="60"/>
      <c r="AO82" s="59"/>
      <c r="AP82" s="60"/>
      <c r="AQ82" s="59"/>
      <c r="AR82" s="60"/>
      <c r="AS82" s="59"/>
      <c r="AT82" s="60"/>
      <c r="AU82" s="59"/>
      <c r="AV82" s="60"/>
      <c r="AW82" s="59"/>
      <c r="AX82" s="60"/>
      <c r="AY82" s="59"/>
      <c r="AZ82" s="60"/>
      <c r="BA82" s="59"/>
      <c r="BB82" s="60"/>
      <c r="BC82" s="59"/>
      <c r="BD82" s="60"/>
      <c r="BE82" s="59"/>
      <c r="BF82" s="60"/>
      <c r="BG82" s="59"/>
      <c r="BH82" s="60"/>
      <c r="BI82" s="59"/>
      <c r="BJ82" s="60"/>
      <c r="BK82" s="59"/>
      <c r="BL82" s="60"/>
      <c r="BM82" s="59"/>
      <c r="BN82" s="60"/>
      <c r="BO82" s="64"/>
      <c r="BP82" s="60"/>
      <c r="BQ82" s="124"/>
      <c r="BR82" s="60"/>
      <c r="BS82" s="59"/>
      <c r="BT82" s="60"/>
      <c r="BU82" s="59"/>
      <c r="BV82" s="60"/>
      <c r="BW82" s="73"/>
      <c r="BX82" s="60"/>
      <c r="BY82" s="59"/>
      <c r="BZ82" s="60"/>
      <c r="CA82" s="66"/>
      <c r="CB82" s="73"/>
      <c r="CC82" s="59"/>
      <c r="CD82" s="60"/>
      <c r="CE82" s="59"/>
      <c r="CF82" s="60"/>
      <c r="CG82" s="62"/>
      <c r="CH82" s="60"/>
      <c r="CI82" s="59"/>
      <c r="CJ82" s="60"/>
      <c r="CK82" s="59"/>
      <c r="CL82" s="60"/>
      <c r="CM82" s="59"/>
      <c r="CN82" s="60"/>
      <c r="CO82" s="59"/>
      <c r="CP82" s="60"/>
      <c r="CQ82" s="59"/>
      <c r="CR82" s="60"/>
      <c r="CS82" s="59"/>
      <c r="CT82" s="60"/>
      <c r="CU82" s="62"/>
      <c r="CV82" s="60"/>
      <c r="CW82" s="60"/>
      <c r="CX82" s="60"/>
      <c r="CY82" s="60"/>
      <c r="CZ82" s="60"/>
      <c r="DA82" s="60"/>
      <c r="DB82" s="60"/>
      <c r="DC82" s="60"/>
      <c r="DD82" s="60"/>
      <c r="DE82" s="70">
        <f t="shared" si="107"/>
        <v>1</v>
      </c>
      <c r="DF82" s="70">
        <f t="shared" si="107"/>
        <v>42276.807999999997</v>
      </c>
      <c r="DG82" s="71">
        <v>0</v>
      </c>
      <c r="DH82" s="71">
        <v>0</v>
      </c>
      <c r="DI82" s="72">
        <f t="shared" si="103"/>
        <v>1</v>
      </c>
      <c r="DJ82" s="72">
        <f t="shared" si="103"/>
        <v>42276.807999999997</v>
      </c>
    </row>
    <row r="83" spans="1:114" s="1" customFormat="1" ht="60" hidden="1" x14ac:dyDescent="0.25">
      <c r="A83" s="23"/>
      <c r="B83" s="23">
        <v>55</v>
      </c>
      <c r="C83" s="171" t="s">
        <v>259</v>
      </c>
      <c r="D83" s="173" t="s">
        <v>260</v>
      </c>
      <c r="E83" s="50">
        <v>13916</v>
      </c>
      <c r="F83" s="51">
        <v>2.5499999999999998</v>
      </c>
      <c r="G83" s="52"/>
      <c r="H83" s="135">
        <v>1</v>
      </c>
      <c r="I83" s="54"/>
      <c r="J83" s="54"/>
      <c r="K83" s="121">
        <v>1.4</v>
      </c>
      <c r="L83" s="121">
        <v>1.68</v>
      </c>
      <c r="M83" s="121">
        <v>2.23</v>
      </c>
      <c r="N83" s="122">
        <v>2.57</v>
      </c>
      <c r="O83" s="75"/>
      <c r="P83" s="60">
        <f t="shared" si="106"/>
        <v>0</v>
      </c>
      <c r="Q83" s="59"/>
      <c r="R83" s="60"/>
      <c r="S83" s="59"/>
      <c r="T83" s="60"/>
      <c r="U83" s="62"/>
      <c r="V83" s="60"/>
      <c r="W83" s="59"/>
      <c r="X83" s="60"/>
      <c r="Y83" s="59"/>
      <c r="Z83" s="60"/>
      <c r="AA83" s="63"/>
      <c r="AB83" s="60"/>
      <c r="AC83" s="59"/>
      <c r="AD83" s="60"/>
      <c r="AE83" s="59"/>
      <c r="AF83" s="60"/>
      <c r="AG83" s="59"/>
      <c r="AH83" s="60"/>
      <c r="AI83" s="59"/>
      <c r="AJ83" s="60"/>
      <c r="AK83" s="59"/>
      <c r="AL83" s="60"/>
      <c r="AM83" s="63"/>
      <c r="AN83" s="60"/>
      <c r="AO83" s="59"/>
      <c r="AP83" s="60"/>
      <c r="AQ83" s="59"/>
      <c r="AR83" s="60"/>
      <c r="AS83" s="59"/>
      <c r="AT83" s="60"/>
      <c r="AU83" s="59"/>
      <c r="AV83" s="60"/>
      <c r="AW83" s="59"/>
      <c r="AX83" s="60"/>
      <c r="AY83" s="59"/>
      <c r="AZ83" s="60"/>
      <c r="BA83" s="59"/>
      <c r="BB83" s="60"/>
      <c r="BC83" s="59"/>
      <c r="BD83" s="60"/>
      <c r="BE83" s="59"/>
      <c r="BF83" s="60"/>
      <c r="BG83" s="59"/>
      <c r="BH83" s="60"/>
      <c r="BI83" s="59"/>
      <c r="BJ83" s="60"/>
      <c r="BK83" s="59"/>
      <c r="BL83" s="60"/>
      <c r="BM83" s="59"/>
      <c r="BN83" s="60"/>
      <c r="BO83" s="64"/>
      <c r="BP83" s="60"/>
      <c r="BQ83" s="124"/>
      <c r="BR83" s="60"/>
      <c r="BS83" s="59"/>
      <c r="BT83" s="60"/>
      <c r="BU83" s="59"/>
      <c r="BV83" s="60"/>
      <c r="BW83" s="73"/>
      <c r="BX83" s="60"/>
      <c r="BY83" s="59"/>
      <c r="BZ83" s="60"/>
      <c r="CA83" s="66"/>
      <c r="CB83" s="73"/>
      <c r="CC83" s="59"/>
      <c r="CD83" s="60"/>
      <c r="CE83" s="59"/>
      <c r="CF83" s="60"/>
      <c r="CG83" s="62"/>
      <c r="CH83" s="60"/>
      <c r="CI83" s="59"/>
      <c r="CJ83" s="60"/>
      <c r="CK83" s="59"/>
      <c r="CL83" s="60"/>
      <c r="CM83" s="59"/>
      <c r="CN83" s="60"/>
      <c r="CO83" s="59"/>
      <c r="CP83" s="60"/>
      <c r="CQ83" s="59"/>
      <c r="CR83" s="60"/>
      <c r="CS83" s="59"/>
      <c r="CT83" s="60"/>
      <c r="CU83" s="62"/>
      <c r="CV83" s="60"/>
      <c r="CW83" s="60"/>
      <c r="CX83" s="60"/>
      <c r="CY83" s="60"/>
      <c r="CZ83" s="60"/>
      <c r="DA83" s="60"/>
      <c r="DB83" s="60"/>
      <c r="DC83" s="60"/>
      <c r="DD83" s="60"/>
      <c r="DE83" s="70">
        <f t="shared" si="107"/>
        <v>0</v>
      </c>
      <c r="DF83" s="70">
        <f t="shared" si="107"/>
        <v>0</v>
      </c>
      <c r="DG83" s="71">
        <v>0</v>
      </c>
      <c r="DH83" s="71">
        <v>0</v>
      </c>
      <c r="DI83" s="72">
        <f t="shared" si="103"/>
        <v>0</v>
      </c>
      <c r="DJ83" s="72">
        <f t="shared" si="103"/>
        <v>0</v>
      </c>
    </row>
    <row r="84" spans="1:114" s="1" customFormat="1" ht="75" hidden="1" x14ac:dyDescent="0.25">
      <c r="A84" s="23"/>
      <c r="B84" s="23">
        <v>56</v>
      </c>
      <c r="C84" s="171" t="s">
        <v>261</v>
      </c>
      <c r="D84" s="173" t="s">
        <v>262</v>
      </c>
      <c r="E84" s="50">
        <v>13916</v>
      </c>
      <c r="F84" s="51">
        <v>2.44</v>
      </c>
      <c r="G84" s="52"/>
      <c r="H84" s="135">
        <v>1</v>
      </c>
      <c r="I84" s="54"/>
      <c r="J84" s="54"/>
      <c r="K84" s="121">
        <v>1.4</v>
      </c>
      <c r="L84" s="121">
        <v>1.68</v>
      </c>
      <c r="M84" s="121">
        <v>2.23</v>
      </c>
      <c r="N84" s="122">
        <v>2.57</v>
      </c>
      <c r="O84" s="75">
        <v>1</v>
      </c>
      <c r="P84" s="60">
        <f t="shared" si="106"/>
        <v>47537.055999999997</v>
      </c>
      <c r="Q84" s="59"/>
      <c r="R84" s="60"/>
      <c r="S84" s="59"/>
      <c r="T84" s="60"/>
      <c r="U84" s="62"/>
      <c r="V84" s="60"/>
      <c r="W84" s="59"/>
      <c r="X84" s="60"/>
      <c r="Y84" s="59"/>
      <c r="Z84" s="60"/>
      <c r="AA84" s="63"/>
      <c r="AB84" s="60"/>
      <c r="AC84" s="59"/>
      <c r="AD84" s="60"/>
      <c r="AE84" s="59"/>
      <c r="AF84" s="60"/>
      <c r="AG84" s="59"/>
      <c r="AH84" s="60"/>
      <c r="AI84" s="59"/>
      <c r="AJ84" s="60"/>
      <c r="AK84" s="59"/>
      <c r="AL84" s="60"/>
      <c r="AM84" s="63"/>
      <c r="AN84" s="60"/>
      <c r="AO84" s="59"/>
      <c r="AP84" s="60"/>
      <c r="AQ84" s="59"/>
      <c r="AR84" s="60"/>
      <c r="AS84" s="59"/>
      <c r="AT84" s="60"/>
      <c r="AU84" s="59"/>
      <c r="AV84" s="60"/>
      <c r="AW84" s="59"/>
      <c r="AX84" s="60"/>
      <c r="AY84" s="59"/>
      <c r="AZ84" s="60"/>
      <c r="BA84" s="59"/>
      <c r="BB84" s="60"/>
      <c r="BC84" s="59"/>
      <c r="BD84" s="60"/>
      <c r="BE84" s="59"/>
      <c r="BF84" s="60"/>
      <c r="BG84" s="59"/>
      <c r="BH84" s="60"/>
      <c r="BI84" s="59"/>
      <c r="BJ84" s="60"/>
      <c r="BK84" s="59"/>
      <c r="BL84" s="60"/>
      <c r="BM84" s="59"/>
      <c r="BN84" s="60"/>
      <c r="BO84" s="64"/>
      <c r="BP84" s="60"/>
      <c r="BQ84" s="124"/>
      <c r="BR84" s="60"/>
      <c r="BS84" s="59"/>
      <c r="BT84" s="60"/>
      <c r="BU84" s="59"/>
      <c r="BV84" s="60"/>
      <c r="BW84" s="73"/>
      <c r="BX84" s="60"/>
      <c r="BY84" s="59"/>
      <c r="BZ84" s="60"/>
      <c r="CA84" s="66"/>
      <c r="CB84" s="73"/>
      <c r="CC84" s="59"/>
      <c r="CD84" s="60"/>
      <c r="CE84" s="59"/>
      <c r="CF84" s="60"/>
      <c r="CG84" s="62"/>
      <c r="CH84" s="60"/>
      <c r="CI84" s="59"/>
      <c r="CJ84" s="60"/>
      <c r="CK84" s="59"/>
      <c r="CL84" s="60"/>
      <c r="CM84" s="59"/>
      <c r="CN84" s="60"/>
      <c r="CO84" s="59"/>
      <c r="CP84" s="60"/>
      <c r="CQ84" s="59"/>
      <c r="CR84" s="60"/>
      <c r="CS84" s="59"/>
      <c r="CT84" s="60"/>
      <c r="CU84" s="62"/>
      <c r="CV84" s="60"/>
      <c r="CW84" s="60"/>
      <c r="CX84" s="60"/>
      <c r="CY84" s="60"/>
      <c r="CZ84" s="60"/>
      <c r="DA84" s="60"/>
      <c r="DB84" s="60"/>
      <c r="DC84" s="60"/>
      <c r="DD84" s="60"/>
      <c r="DE84" s="70">
        <f t="shared" si="107"/>
        <v>1</v>
      </c>
      <c r="DF84" s="70">
        <f t="shared" si="107"/>
        <v>47537.055999999997</v>
      </c>
      <c r="DG84" s="71">
        <v>30</v>
      </c>
      <c r="DH84" s="71">
        <v>1426111.68</v>
      </c>
      <c r="DI84" s="72">
        <f t="shared" si="103"/>
        <v>31</v>
      </c>
      <c r="DJ84" s="72">
        <f t="shared" si="103"/>
        <v>1473648.736</v>
      </c>
    </row>
    <row r="85" spans="1:114" s="179" customFormat="1" ht="45" hidden="1" x14ac:dyDescent="0.25">
      <c r="A85" s="174"/>
      <c r="B85" s="174">
        <v>57</v>
      </c>
      <c r="C85" s="175" t="s">
        <v>263</v>
      </c>
      <c r="D85" s="176" t="s">
        <v>264</v>
      </c>
      <c r="E85" s="50">
        <v>13916</v>
      </c>
      <c r="F85" s="177">
        <v>0.49</v>
      </c>
      <c r="G85" s="178">
        <v>0.19120000000000001</v>
      </c>
      <c r="H85" s="135">
        <v>1</v>
      </c>
      <c r="I85" s="54"/>
      <c r="J85" s="54"/>
      <c r="K85" s="55">
        <v>1.4</v>
      </c>
      <c r="L85" s="55">
        <v>1.68</v>
      </c>
      <c r="M85" s="55">
        <v>2.23</v>
      </c>
      <c r="N85" s="56">
        <v>2.57</v>
      </c>
      <c r="O85" s="77"/>
      <c r="P85" s="133">
        <f>(O85*$E85*$F85*((1-$G85)+$G85*$K85*$H85))</f>
        <v>0</v>
      </c>
      <c r="Q85" s="64"/>
      <c r="R85" s="133">
        <f>(Q85*$E85*$F85*((1-$G85)+$G85*$K85*$H85))</f>
        <v>0</v>
      </c>
      <c r="S85" s="64"/>
      <c r="T85" s="133">
        <f>(S85*$E85*$F85*((1-$G85)+$G85*$K85*$H85))</f>
        <v>0</v>
      </c>
      <c r="U85" s="60">
        <v>115</v>
      </c>
      <c r="V85" s="133">
        <f>(U85*$E85*$F85*((1-$G85)+$G85*$K85*$H85))</f>
        <v>844139.66156799986</v>
      </c>
      <c r="W85" s="64"/>
      <c r="X85" s="133">
        <f>(W85*$E85*$F85*((1-$G85)+$G85*$K85*$H85))</f>
        <v>0</v>
      </c>
      <c r="Y85" s="64"/>
      <c r="Z85" s="133">
        <f>(Y85*$E85*$F85*((1-$G85)+$G85*$K85*$H85))</f>
        <v>0</v>
      </c>
      <c r="AA85" s="105">
        <v>0</v>
      </c>
      <c r="AB85" s="58">
        <v>0</v>
      </c>
      <c r="AC85" s="64"/>
      <c r="AD85" s="133">
        <f>(AC85*$E85*$F85*((1-$G85)+$G85*$K85*$H85))</f>
        <v>0</v>
      </c>
      <c r="AE85" s="64">
        <v>0</v>
      </c>
      <c r="AF85" s="133">
        <f>(AE85*$E85*$F85*((1-$G85)+$G85*$K85*$H85))</f>
        <v>0</v>
      </c>
      <c r="AG85" s="64">
        <v>0</v>
      </c>
      <c r="AH85" s="133">
        <f>(AG85*$E85*$F85*((1-$G85)+$G85*$K85*$H85))</f>
        <v>0</v>
      </c>
      <c r="AI85" s="60">
        <v>12</v>
      </c>
      <c r="AJ85" s="133">
        <f>(AI85*$E85*$F85*((1-$G85)+$G85*$L85*$H85))</f>
        <v>92464.779617280001</v>
      </c>
      <c r="AK85" s="64"/>
      <c r="AL85" s="133">
        <f>(AK85*$E85*$F85*((1-$G85)+$G85*$L85*$H85))</f>
        <v>0</v>
      </c>
      <c r="AM85" s="105"/>
      <c r="AN85" s="133">
        <f t="shared" ref="AN85:AN96" si="108">(AM85*$E85*$F85*((1-$G85)+$G85*$K85*$H85))</f>
        <v>0</v>
      </c>
      <c r="AO85" s="64"/>
      <c r="AP85" s="133">
        <f>(AO85*$E85*$F85*((1-$G85)+$G85*$K85*$H85))</f>
        <v>0</v>
      </c>
      <c r="AQ85" s="64"/>
      <c r="AR85" s="133">
        <f>(AQ85*$E85*$F85*((1-$G85)+$G85*$K85*$H85))</f>
        <v>0</v>
      </c>
      <c r="AS85" s="64"/>
      <c r="AT85" s="133">
        <f>(AS85*$E85*$F85*((1-$G85)+$G85*$K85*$H85))</f>
        <v>0</v>
      </c>
      <c r="AU85" s="64"/>
      <c r="AV85" s="133">
        <f>(AU85*$E85*$F85*((1-$G85)+$G85*$K85*$H85))</f>
        <v>0</v>
      </c>
      <c r="AW85" s="64"/>
      <c r="AX85" s="133">
        <f>(AW85*$E85*$F85*((1-$G85)+$G85*$K85*$H85))</f>
        <v>0</v>
      </c>
      <c r="AY85" s="64"/>
      <c r="AZ85" s="58"/>
      <c r="BA85" s="64"/>
      <c r="BB85" s="133">
        <f>(BA85*$E85*$F85*((1-$G85)+$G85*$K85*$H85))</f>
        <v>0</v>
      </c>
      <c r="BC85" s="64"/>
      <c r="BD85" s="133">
        <f>(BC85*$E85*$F85*((1-$G85)+$G85*$K85*$H85))</f>
        <v>0</v>
      </c>
      <c r="BE85" s="64"/>
      <c r="BF85" s="133">
        <f>(BE85*$E85*$F85*((1-$G85)+$G85*$K85*$H85))</f>
        <v>0</v>
      </c>
      <c r="BG85" s="64"/>
      <c r="BH85" s="133">
        <f>(BG85*$E85*$F85*((1-$G85)+$G85*$K85*$H85))</f>
        <v>0</v>
      </c>
      <c r="BI85" s="64"/>
      <c r="BJ85" s="58">
        <f t="shared" ref="BJ85:BJ92" si="109">SUM(BI85*$E85*$F85*$H85*$K85*$BJ$9)</f>
        <v>0</v>
      </c>
      <c r="BK85" s="64"/>
      <c r="BL85" s="133">
        <f>(BK85*$E85*$F85*((1-$G85)+$G85*$K85*$H85))</f>
        <v>0</v>
      </c>
      <c r="BM85" s="64"/>
      <c r="BN85" s="133">
        <f>(BM85*$E85*$F85*((1-$G85)+$G85*$L85*$H85))</f>
        <v>0</v>
      </c>
      <c r="BO85" s="64"/>
      <c r="BP85" s="133">
        <f>(BO85*$E85*$F85*((1-$G85)+$G85*$L85*$H85))</f>
        <v>0</v>
      </c>
      <c r="BQ85" s="124"/>
      <c r="BR85" s="133">
        <f>(BQ85*$E85*$F85*((1-$G85)+$G85*$L85*$H85))</f>
        <v>0</v>
      </c>
      <c r="BS85" s="64"/>
      <c r="BT85" s="133">
        <f>(BS85*$E85*$F85*((1-$G85)+$G85*$L85*$H85))</f>
        <v>0</v>
      </c>
      <c r="BU85" s="64"/>
      <c r="BV85" s="133">
        <f>(BU85*$E85*$F85*((1-$G85)+$G85*$L85*$H85))</f>
        <v>0</v>
      </c>
      <c r="BW85" s="73"/>
      <c r="BX85" s="133">
        <f>(BW85*$E85*$F85*((1-$G85)+$G85*$L85*$H85))</f>
        <v>0</v>
      </c>
      <c r="BY85" s="64"/>
      <c r="BZ85" s="133">
        <f>(BY85*$E85*$F85*((1-$G85)+$G85*$L85*$H85))</f>
        <v>0</v>
      </c>
      <c r="CA85" s="73"/>
      <c r="CB85" s="67">
        <f t="shared" ref="CB85:CB92" si="110">CA85*$E85*$F85*$H85*$L85*$CB$9</f>
        <v>0</v>
      </c>
      <c r="CC85" s="64"/>
      <c r="CD85" s="133">
        <f>(CC85*$E85*$F85*((1-$G85)+$G85*$L85*$H85))</f>
        <v>0</v>
      </c>
      <c r="CE85" s="64"/>
      <c r="CF85" s="58"/>
      <c r="CG85" s="60"/>
      <c r="CH85" s="133">
        <f>(CG85*$E85*$F85*((1-$G85)+$G85*$L85*$H85))</f>
        <v>0</v>
      </c>
      <c r="CI85" s="64"/>
      <c r="CJ85" s="133">
        <f t="shared" ref="CJ85:CJ101" si="111">(CI85*$E85*$F85*((1-$G85)+$G85*$L85*$H85))</f>
        <v>0</v>
      </c>
      <c r="CK85" s="64"/>
      <c r="CL85" s="133">
        <f>(CK85*$E85*$F85*((1-$G85)+$G85*$K85*$H85))</f>
        <v>0</v>
      </c>
      <c r="CM85" s="64"/>
      <c r="CN85" s="133">
        <f t="shared" ref="CN85:CN96" si="112">(CM85*$E85*$F85*((1-$G85)+$G85*$L85*$H85))</f>
        <v>0</v>
      </c>
      <c r="CO85" s="64"/>
      <c r="CP85" s="133">
        <f t="shared" ref="CP85:CP96" si="113">(CO85*$E85*$F85*((1-$G85)+$G85*$L85*$H85))</f>
        <v>0</v>
      </c>
      <c r="CQ85" s="64"/>
      <c r="CR85" s="133">
        <f t="shared" ref="CR85:CR96" si="114">(CQ85*$E85*$F85*((1-$G85)+$G85*$M85*$H85))</f>
        <v>0</v>
      </c>
      <c r="CS85" s="64"/>
      <c r="CT85" s="133">
        <f t="shared" ref="CT85:CT101" si="115">(CS85*$E85*$F85*((1-$G85)+$G85*$N85*$H85))</f>
        <v>0</v>
      </c>
      <c r="CU85" s="60"/>
      <c r="CV85" s="133">
        <f>(CU85*$E85*$F85*((1-$G85)+$G85*$K85*$H85))</f>
        <v>0</v>
      </c>
      <c r="CW85" s="60"/>
      <c r="CX85" s="58"/>
      <c r="CY85" s="58"/>
      <c r="CZ85" s="58">
        <f t="shared" ref="CZ85:CZ92" si="116">SUM(CY85*$E85*$F85*$H85*$K85*$R$9)</f>
        <v>0</v>
      </c>
      <c r="DA85" s="58"/>
      <c r="DB85" s="58"/>
      <c r="DC85" s="58"/>
      <c r="DD85" s="58"/>
      <c r="DE85" s="70">
        <f t="shared" si="107"/>
        <v>127</v>
      </c>
      <c r="DF85" s="70">
        <f t="shared" si="107"/>
        <v>936604.44118527987</v>
      </c>
      <c r="DG85" s="71">
        <v>4640</v>
      </c>
      <c r="DH85" s="71">
        <v>34219458.708655357</v>
      </c>
      <c r="DI85" s="72">
        <f t="shared" si="103"/>
        <v>4767</v>
      </c>
      <c r="DJ85" s="72">
        <f t="shared" si="103"/>
        <v>35156063.149840638</v>
      </c>
    </row>
    <row r="86" spans="1:114" s="179" customFormat="1" ht="45" hidden="1" x14ac:dyDescent="0.25">
      <c r="A86" s="174"/>
      <c r="B86" s="174">
        <v>58</v>
      </c>
      <c r="C86" s="175" t="s">
        <v>265</v>
      </c>
      <c r="D86" s="176" t="s">
        <v>266</v>
      </c>
      <c r="E86" s="50">
        <v>13916</v>
      </c>
      <c r="F86" s="177">
        <v>1.41</v>
      </c>
      <c r="G86" s="178">
        <v>8.7900000000000006E-2</v>
      </c>
      <c r="H86" s="135">
        <v>1</v>
      </c>
      <c r="I86" s="54"/>
      <c r="J86" s="54"/>
      <c r="K86" s="121">
        <v>1.4</v>
      </c>
      <c r="L86" s="121">
        <v>1.68</v>
      </c>
      <c r="M86" s="121">
        <v>2.23</v>
      </c>
      <c r="N86" s="122">
        <v>2.57</v>
      </c>
      <c r="O86" s="77"/>
      <c r="P86" s="133">
        <f t="shared" ref="P86:P95" si="117">(O86*$E86*$F86*((1-$G86)+$G86*$K86*$H86))</f>
        <v>0</v>
      </c>
      <c r="Q86" s="64"/>
      <c r="R86" s="133">
        <f t="shared" ref="R86:R96" si="118">(Q86*$E86*$F86*((1-$G86)+$G86*$K86*$H86))</f>
        <v>0</v>
      </c>
      <c r="S86" s="64"/>
      <c r="T86" s="133">
        <f t="shared" ref="T86:T96" si="119">(S86*$E86*$F86*((1-$G86)+$G86*$K86*$H86))</f>
        <v>0</v>
      </c>
      <c r="U86" s="60">
        <v>75</v>
      </c>
      <c r="V86" s="133">
        <f>(U86*$E86*$F86*((1-$G86)+$G86*$K86*$H86))</f>
        <v>1523359.0537200002</v>
      </c>
      <c r="W86" s="64"/>
      <c r="X86" s="133">
        <f t="shared" ref="X86:X96" si="120">(W86*$E86*$F86*((1-$G86)+$G86*$K86*$H86))</f>
        <v>0</v>
      </c>
      <c r="Y86" s="64"/>
      <c r="Z86" s="133">
        <f t="shared" ref="Z86:Z96" si="121">(Y86*$E86*$F86*((1-$G86)+$G86*$K86*$H86))</f>
        <v>0</v>
      </c>
      <c r="AA86" s="105">
        <v>0</v>
      </c>
      <c r="AB86" s="60">
        <v>0</v>
      </c>
      <c r="AC86" s="64"/>
      <c r="AD86" s="133">
        <f t="shared" ref="AD86:AD96" si="122">(AC86*$E86*$F86*((1-$G86)+$G86*$K86*$H86))</f>
        <v>0</v>
      </c>
      <c r="AE86" s="64">
        <v>0</v>
      </c>
      <c r="AF86" s="133">
        <f t="shared" ref="AF86:AF96" si="123">(AE86*$E86*$F86*((1-$G86)+$G86*$K86*$H86))</f>
        <v>0</v>
      </c>
      <c r="AG86" s="64">
        <v>0</v>
      </c>
      <c r="AH86" s="133">
        <f t="shared" ref="AH86:AH96" si="124">(AG86*$E86*$F86*((1-$G86)+$G86*$K86*$H86))</f>
        <v>0</v>
      </c>
      <c r="AI86" s="60">
        <v>24</v>
      </c>
      <c r="AJ86" s="133">
        <f>(AI86*$E86*$F86*((1-$G86)+$G86*$L86*$H86))</f>
        <v>499065.11722367996</v>
      </c>
      <c r="AK86" s="64"/>
      <c r="AL86" s="133">
        <f t="shared" ref="AL86:AL96" si="125">(AK86*$E86*$F86*((1-$G86)+$G86*$L86*$H86))</f>
        <v>0</v>
      </c>
      <c r="AM86" s="105"/>
      <c r="AN86" s="133">
        <f t="shared" si="108"/>
        <v>0</v>
      </c>
      <c r="AO86" s="64"/>
      <c r="AP86" s="133">
        <f t="shared" ref="AP86:AP96" si="126">(AO86*$E86*$F86*((1-$G86)+$G86*$K86*$H86))</f>
        <v>0</v>
      </c>
      <c r="AQ86" s="64"/>
      <c r="AR86" s="133">
        <f t="shared" ref="AR86:AR96" si="127">(AQ86*$E86*$F86*((1-$G86)+$G86*$K86*$H86))</f>
        <v>0</v>
      </c>
      <c r="AS86" s="64"/>
      <c r="AT86" s="133">
        <f t="shared" ref="AT86:AT96" si="128">(AS86*$E86*$F86*((1-$G86)+$G86*$K86*$H86))</f>
        <v>0</v>
      </c>
      <c r="AU86" s="64"/>
      <c r="AV86" s="133">
        <f t="shared" ref="AV86:AV96" si="129">(AU86*$E86*$F86*((1-$G86)+$G86*$K86*$H86))</f>
        <v>0</v>
      </c>
      <c r="AW86" s="64"/>
      <c r="AX86" s="133">
        <f t="shared" ref="AX86:AX96" si="130">(AW86*$E86*$F86*((1-$G86)+$G86*$K86*$H86))</f>
        <v>0</v>
      </c>
      <c r="AY86" s="64"/>
      <c r="AZ86" s="60"/>
      <c r="BA86" s="64"/>
      <c r="BB86" s="133">
        <f t="shared" ref="BB86:BB96" si="131">(BA86*$E86*$F86*((1-$G86)+$G86*$K86*$H86))</f>
        <v>0</v>
      </c>
      <c r="BC86" s="64"/>
      <c r="BD86" s="133">
        <f t="shared" ref="BD86:BD96" si="132">(BC86*$E86*$F86*((1-$G86)+$G86*$K86*$H86))</f>
        <v>0</v>
      </c>
      <c r="BE86" s="64"/>
      <c r="BF86" s="133">
        <f t="shared" ref="BF86:BF96" si="133">(BE86*$E86*$F86*((1-$G86)+$G86*$K86*$H86))</f>
        <v>0</v>
      </c>
      <c r="BG86" s="64"/>
      <c r="BH86" s="133">
        <f t="shared" ref="BH86:BH96" si="134">(BG86*$E86*$F86*((1-$G86)+$G86*$K86*$H86))</f>
        <v>0</v>
      </c>
      <c r="BI86" s="64"/>
      <c r="BJ86" s="60">
        <f t="shared" si="109"/>
        <v>0</v>
      </c>
      <c r="BK86" s="64"/>
      <c r="BL86" s="133">
        <f t="shared" ref="BL86:BL96" si="135">(BK86*$E86*$F86*((1-$G86)+$G86*$K86*$H86))</f>
        <v>0</v>
      </c>
      <c r="BM86" s="64"/>
      <c r="BN86" s="133">
        <f t="shared" ref="BN86:BN96" si="136">(BM86*$E86*$F86*((1-$G86)+$G86*$L86*$H86))</f>
        <v>0</v>
      </c>
      <c r="BO86" s="64"/>
      <c r="BP86" s="133">
        <f t="shared" ref="BP86:BP96" si="137">(BO86*$E86*$F86*((1-$G86)+$G86*$L86*$H86))</f>
        <v>0</v>
      </c>
      <c r="BQ86" s="124"/>
      <c r="BR86" s="133">
        <f t="shared" ref="BR86:BR96" si="138">(BQ86*$E86*$F86*((1-$G86)+$G86*$L86*$H86))</f>
        <v>0</v>
      </c>
      <c r="BS86" s="64"/>
      <c r="BT86" s="133">
        <f t="shared" ref="BT86:BT96" si="139">(BS86*$E86*$F86*((1-$G86)+$G86*$L86*$H86))</f>
        <v>0</v>
      </c>
      <c r="BU86" s="64"/>
      <c r="BV86" s="133">
        <f t="shared" ref="BV86:BV96" si="140">(BU86*$E86*$F86*((1-$G86)+$G86*$L86*$H86))</f>
        <v>0</v>
      </c>
      <c r="BW86" s="73"/>
      <c r="BX86" s="133">
        <f t="shared" ref="BX86:BX96" si="141">(BW86*$E86*$F86*((1-$G86)+$G86*$L86*$H86))</f>
        <v>0</v>
      </c>
      <c r="BY86" s="64"/>
      <c r="BZ86" s="133">
        <f t="shared" ref="BZ86:BZ96" si="142">(BY86*$E86*$F86*((1-$G86)+$G86*$L86*$H86))</f>
        <v>0</v>
      </c>
      <c r="CA86" s="73"/>
      <c r="CB86" s="73">
        <f t="shared" si="110"/>
        <v>0</v>
      </c>
      <c r="CC86" s="64"/>
      <c r="CD86" s="133">
        <f t="shared" ref="CD86:CD96" si="143">(CC86*$E86*$F86*((1-$G86)+$G86*$L86*$H86))</f>
        <v>0</v>
      </c>
      <c r="CE86" s="64"/>
      <c r="CF86" s="60"/>
      <c r="CG86" s="60"/>
      <c r="CH86" s="133">
        <f t="shared" ref="CH86:CH96" si="144">(CG86*$E86*$F86*((1-$G86)+$G86*$L86*$H86))</f>
        <v>0</v>
      </c>
      <c r="CI86" s="64"/>
      <c r="CJ86" s="133">
        <f t="shared" si="111"/>
        <v>0</v>
      </c>
      <c r="CK86" s="64"/>
      <c r="CL86" s="133">
        <f t="shared" ref="CL86:CL99" si="145">(CK86*$E86*$F86*((1-$G86)+$G86*$K86*$H86))</f>
        <v>0</v>
      </c>
      <c r="CM86" s="64"/>
      <c r="CN86" s="133">
        <f t="shared" si="112"/>
        <v>0</v>
      </c>
      <c r="CO86" s="64"/>
      <c r="CP86" s="133">
        <f t="shared" si="113"/>
        <v>0</v>
      </c>
      <c r="CQ86" s="64"/>
      <c r="CR86" s="133">
        <f t="shared" si="114"/>
        <v>0</v>
      </c>
      <c r="CS86" s="60">
        <v>6</v>
      </c>
      <c r="CT86" s="133">
        <f t="shared" si="115"/>
        <v>133976.36486808001</v>
      </c>
      <c r="CU86" s="60"/>
      <c r="CV86" s="133">
        <f t="shared" ref="CV86:CV96" si="146">(CU86*$E86*$F86*((1-$G86)+$G86*$K86*$H86))</f>
        <v>0</v>
      </c>
      <c r="CW86" s="60"/>
      <c r="CX86" s="60"/>
      <c r="CY86" s="60"/>
      <c r="CZ86" s="60">
        <f t="shared" si="116"/>
        <v>0</v>
      </c>
      <c r="DA86" s="60"/>
      <c r="DB86" s="60"/>
      <c r="DC86" s="60"/>
      <c r="DD86" s="60"/>
      <c r="DE86" s="70">
        <f t="shared" si="107"/>
        <v>105</v>
      </c>
      <c r="DF86" s="70">
        <f t="shared" si="107"/>
        <v>2156400.5358117605</v>
      </c>
      <c r="DG86" s="71">
        <v>763</v>
      </c>
      <c r="DH86" s="71">
        <v>15674873.221187038</v>
      </c>
      <c r="DI86" s="72">
        <f t="shared" si="103"/>
        <v>868</v>
      </c>
      <c r="DJ86" s="72">
        <f t="shared" si="103"/>
        <v>17831273.7569988</v>
      </c>
    </row>
    <row r="87" spans="1:114" s="179" customFormat="1" ht="45" hidden="1" x14ac:dyDescent="0.25">
      <c r="A87" s="174"/>
      <c r="B87" s="174">
        <v>59</v>
      </c>
      <c r="C87" s="175" t="s">
        <v>267</v>
      </c>
      <c r="D87" s="176" t="s">
        <v>268</v>
      </c>
      <c r="E87" s="50">
        <v>13916</v>
      </c>
      <c r="F87" s="177">
        <v>2.0299999999999998</v>
      </c>
      <c r="G87" s="178">
        <v>0.25890000000000002</v>
      </c>
      <c r="H87" s="135">
        <v>1</v>
      </c>
      <c r="I87" s="54"/>
      <c r="J87" s="54"/>
      <c r="K87" s="55">
        <v>1.4</v>
      </c>
      <c r="L87" s="55">
        <v>1.68</v>
      </c>
      <c r="M87" s="55">
        <v>2.23</v>
      </c>
      <c r="N87" s="56">
        <v>2.57</v>
      </c>
      <c r="O87" s="77">
        <v>0</v>
      </c>
      <c r="P87" s="133">
        <f t="shared" si="117"/>
        <v>0</v>
      </c>
      <c r="Q87" s="64">
        <v>0</v>
      </c>
      <c r="R87" s="133">
        <f t="shared" si="118"/>
        <v>0</v>
      </c>
      <c r="S87" s="64"/>
      <c r="T87" s="133">
        <f t="shared" si="119"/>
        <v>0</v>
      </c>
      <c r="U87" s="60">
        <v>25</v>
      </c>
      <c r="V87" s="133">
        <f t="shared" ref="V87:V93" si="147">(U87*$E87*$F87*((1-$G87)+$G87*$K87*$H87))</f>
        <v>779374.90371999983</v>
      </c>
      <c r="W87" s="64">
        <v>0</v>
      </c>
      <c r="X87" s="133">
        <f t="shared" si="120"/>
        <v>0</v>
      </c>
      <c r="Y87" s="64"/>
      <c r="Z87" s="133">
        <f t="shared" si="121"/>
        <v>0</v>
      </c>
      <c r="AA87" s="105">
        <v>0</v>
      </c>
      <c r="AB87" s="58">
        <v>0</v>
      </c>
      <c r="AC87" s="64"/>
      <c r="AD87" s="133">
        <f t="shared" si="122"/>
        <v>0</v>
      </c>
      <c r="AE87" s="64">
        <v>0</v>
      </c>
      <c r="AF87" s="133">
        <f t="shared" si="123"/>
        <v>0</v>
      </c>
      <c r="AG87" s="64">
        <v>0</v>
      </c>
      <c r="AH87" s="133">
        <f t="shared" si="124"/>
        <v>0</v>
      </c>
      <c r="AI87" s="60">
        <v>6</v>
      </c>
      <c r="AJ87" s="133">
        <f t="shared" ref="AJ87:AJ95" si="148">(AI87*$E87*$F87*((1-$G87)+$G87*$L87*$H87))</f>
        <v>199337.14471775995</v>
      </c>
      <c r="AK87" s="64">
        <v>0</v>
      </c>
      <c r="AL87" s="133">
        <f t="shared" si="125"/>
        <v>0</v>
      </c>
      <c r="AM87" s="105"/>
      <c r="AN87" s="133">
        <f t="shared" si="108"/>
        <v>0</v>
      </c>
      <c r="AO87" s="64"/>
      <c r="AP87" s="133">
        <f t="shared" si="126"/>
        <v>0</v>
      </c>
      <c r="AQ87" s="64">
        <v>0</v>
      </c>
      <c r="AR87" s="133">
        <f t="shared" si="127"/>
        <v>0</v>
      </c>
      <c r="AS87" s="64">
        <v>0</v>
      </c>
      <c r="AT87" s="133">
        <f t="shared" si="128"/>
        <v>0</v>
      </c>
      <c r="AU87" s="64"/>
      <c r="AV87" s="133">
        <f t="shared" si="129"/>
        <v>0</v>
      </c>
      <c r="AW87" s="64"/>
      <c r="AX87" s="133">
        <f t="shared" si="130"/>
        <v>0</v>
      </c>
      <c r="AY87" s="64"/>
      <c r="AZ87" s="58"/>
      <c r="BA87" s="64">
        <v>0</v>
      </c>
      <c r="BB87" s="133">
        <f t="shared" si="131"/>
        <v>0</v>
      </c>
      <c r="BC87" s="64">
        <v>0</v>
      </c>
      <c r="BD87" s="133">
        <f t="shared" si="132"/>
        <v>0</v>
      </c>
      <c r="BE87" s="64">
        <v>0</v>
      </c>
      <c r="BF87" s="133">
        <f t="shared" si="133"/>
        <v>0</v>
      </c>
      <c r="BG87" s="64">
        <v>0</v>
      </c>
      <c r="BH87" s="133">
        <f t="shared" si="134"/>
        <v>0</v>
      </c>
      <c r="BI87" s="64">
        <v>0</v>
      </c>
      <c r="BJ87" s="58">
        <f t="shared" si="109"/>
        <v>0</v>
      </c>
      <c r="BK87" s="64"/>
      <c r="BL87" s="133">
        <f t="shared" si="135"/>
        <v>0</v>
      </c>
      <c r="BM87" s="64">
        <v>0</v>
      </c>
      <c r="BN87" s="133">
        <f t="shared" si="136"/>
        <v>0</v>
      </c>
      <c r="BO87" s="64">
        <v>0</v>
      </c>
      <c r="BP87" s="133">
        <f t="shared" si="137"/>
        <v>0</v>
      </c>
      <c r="BQ87" s="124">
        <v>0</v>
      </c>
      <c r="BR87" s="133">
        <f t="shared" si="138"/>
        <v>0</v>
      </c>
      <c r="BS87" s="64">
        <v>0</v>
      </c>
      <c r="BT87" s="133">
        <f t="shared" si="139"/>
        <v>0</v>
      </c>
      <c r="BU87" s="64">
        <v>0</v>
      </c>
      <c r="BV87" s="133">
        <f t="shared" si="140"/>
        <v>0</v>
      </c>
      <c r="BW87" s="73">
        <v>0</v>
      </c>
      <c r="BX87" s="133">
        <f t="shared" si="141"/>
        <v>0</v>
      </c>
      <c r="BY87" s="64">
        <v>0</v>
      </c>
      <c r="BZ87" s="133">
        <f t="shared" si="142"/>
        <v>0</v>
      </c>
      <c r="CA87" s="73"/>
      <c r="CB87" s="67">
        <f t="shared" si="110"/>
        <v>0</v>
      </c>
      <c r="CC87" s="64">
        <v>0</v>
      </c>
      <c r="CD87" s="133">
        <f t="shared" si="143"/>
        <v>0</v>
      </c>
      <c r="CE87" s="64">
        <v>0</v>
      </c>
      <c r="CF87" s="58"/>
      <c r="CG87" s="60">
        <v>0</v>
      </c>
      <c r="CH87" s="133">
        <f t="shared" si="144"/>
        <v>0</v>
      </c>
      <c r="CI87" s="64">
        <v>0</v>
      </c>
      <c r="CJ87" s="133">
        <f t="shared" si="111"/>
        <v>0</v>
      </c>
      <c r="CK87" s="64"/>
      <c r="CL87" s="133">
        <f t="shared" si="145"/>
        <v>0</v>
      </c>
      <c r="CM87" s="64"/>
      <c r="CN87" s="133">
        <f t="shared" si="112"/>
        <v>0</v>
      </c>
      <c r="CO87" s="64">
        <v>0</v>
      </c>
      <c r="CP87" s="133">
        <f t="shared" si="113"/>
        <v>0</v>
      </c>
      <c r="CQ87" s="64">
        <v>0</v>
      </c>
      <c r="CR87" s="133">
        <f t="shared" si="114"/>
        <v>0</v>
      </c>
      <c r="CS87" s="64">
        <v>0</v>
      </c>
      <c r="CT87" s="133">
        <f t="shared" si="115"/>
        <v>0</v>
      </c>
      <c r="CU87" s="60"/>
      <c r="CV87" s="133">
        <f t="shared" si="146"/>
        <v>0</v>
      </c>
      <c r="CW87" s="60"/>
      <c r="CX87" s="58"/>
      <c r="CY87" s="58"/>
      <c r="CZ87" s="58">
        <f t="shared" si="116"/>
        <v>0</v>
      </c>
      <c r="DA87" s="58"/>
      <c r="DB87" s="58"/>
      <c r="DC87" s="58"/>
      <c r="DD87" s="58"/>
      <c r="DE87" s="70">
        <f t="shared" si="107"/>
        <v>31</v>
      </c>
      <c r="DF87" s="70">
        <f t="shared" si="107"/>
        <v>978712.04843775975</v>
      </c>
      <c r="DG87" s="71">
        <v>540</v>
      </c>
      <c r="DH87" s="71">
        <v>17018805.437726393</v>
      </c>
      <c r="DI87" s="72">
        <f t="shared" si="103"/>
        <v>571</v>
      </c>
      <c r="DJ87" s="72">
        <f t="shared" si="103"/>
        <v>17997517.486164153</v>
      </c>
    </row>
    <row r="88" spans="1:114" s="179" customFormat="1" ht="45" hidden="1" x14ac:dyDescent="0.25">
      <c r="A88" s="174"/>
      <c r="B88" s="174">
        <v>60</v>
      </c>
      <c r="C88" s="175" t="s">
        <v>269</v>
      </c>
      <c r="D88" s="176" t="s">
        <v>270</v>
      </c>
      <c r="E88" s="50">
        <v>13916</v>
      </c>
      <c r="F88" s="177">
        <v>2.63</v>
      </c>
      <c r="G88" s="178">
        <v>0.23499999999999999</v>
      </c>
      <c r="H88" s="135">
        <v>1</v>
      </c>
      <c r="I88" s="54"/>
      <c r="J88" s="54"/>
      <c r="K88" s="55">
        <v>1.4</v>
      </c>
      <c r="L88" s="55">
        <v>1.68</v>
      </c>
      <c r="M88" s="55">
        <v>2.23</v>
      </c>
      <c r="N88" s="56">
        <v>2.57</v>
      </c>
      <c r="O88" s="77"/>
      <c r="P88" s="133">
        <f t="shared" si="117"/>
        <v>0</v>
      </c>
      <c r="Q88" s="64"/>
      <c r="R88" s="133">
        <f t="shared" si="118"/>
        <v>0</v>
      </c>
      <c r="S88" s="64"/>
      <c r="T88" s="133">
        <f t="shared" si="119"/>
        <v>0</v>
      </c>
      <c r="U88" s="60">
        <v>10</v>
      </c>
      <c r="V88" s="133">
        <f>(U88*$E88*$F88*((1-$G88)+$G88*$K88*$H88))</f>
        <v>400393.93519999995</v>
      </c>
      <c r="W88" s="64"/>
      <c r="X88" s="133">
        <f t="shared" si="120"/>
        <v>0</v>
      </c>
      <c r="Y88" s="64"/>
      <c r="Z88" s="133">
        <f t="shared" si="121"/>
        <v>0</v>
      </c>
      <c r="AA88" s="105">
        <v>0</v>
      </c>
      <c r="AB88" s="58">
        <v>0</v>
      </c>
      <c r="AC88" s="64"/>
      <c r="AD88" s="133">
        <f t="shared" si="122"/>
        <v>0</v>
      </c>
      <c r="AE88" s="64">
        <v>0</v>
      </c>
      <c r="AF88" s="133">
        <f t="shared" si="123"/>
        <v>0</v>
      </c>
      <c r="AG88" s="64">
        <v>0</v>
      </c>
      <c r="AH88" s="133">
        <f t="shared" si="124"/>
        <v>0</v>
      </c>
      <c r="AI88" s="60">
        <v>12</v>
      </c>
      <c r="AJ88" s="133">
        <f t="shared" si="148"/>
        <v>509371.35580799991</v>
      </c>
      <c r="AK88" s="64"/>
      <c r="AL88" s="133">
        <f t="shared" si="125"/>
        <v>0</v>
      </c>
      <c r="AM88" s="105"/>
      <c r="AN88" s="133">
        <f t="shared" si="108"/>
        <v>0</v>
      </c>
      <c r="AO88" s="64"/>
      <c r="AP88" s="133">
        <f t="shared" si="126"/>
        <v>0</v>
      </c>
      <c r="AQ88" s="64"/>
      <c r="AR88" s="133">
        <f t="shared" si="127"/>
        <v>0</v>
      </c>
      <c r="AS88" s="64"/>
      <c r="AT88" s="133">
        <f t="shared" si="128"/>
        <v>0</v>
      </c>
      <c r="AU88" s="64"/>
      <c r="AV88" s="133">
        <f t="shared" si="129"/>
        <v>0</v>
      </c>
      <c r="AW88" s="64"/>
      <c r="AX88" s="133">
        <f t="shared" si="130"/>
        <v>0</v>
      </c>
      <c r="AY88" s="64"/>
      <c r="AZ88" s="58"/>
      <c r="BA88" s="64"/>
      <c r="BB88" s="133">
        <f t="shared" si="131"/>
        <v>0</v>
      </c>
      <c r="BC88" s="64"/>
      <c r="BD88" s="133">
        <f t="shared" si="132"/>
        <v>0</v>
      </c>
      <c r="BE88" s="64"/>
      <c r="BF88" s="133">
        <f t="shared" si="133"/>
        <v>0</v>
      </c>
      <c r="BG88" s="64"/>
      <c r="BH88" s="133">
        <f t="shared" si="134"/>
        <v>0</v>
      </c>
      <c r="BI88" s="64"/>
      <c r="BJ88" s="58">
        <f t="shared" si="109"/>
        <v>0</v>
      </c>
      <c r="BK88" s="64"/>
      <c r="BL88" s="133">
        <f t="shared" si="135"/>
        <v>0</v>
      </c>
      <c r="BM88" s="64"/>
      <c r="BN88" s="133">
        <f t="shared" si="136"/>
        <v>0</v>
      </c>
      <c r="BO88" s="64"/>
      <c r="BP88" s="133">
        <f t="shared" si="137"/>
        <v>0</v>
      </c>
      <c r="BQ88" s="124"/>
      <c r="BR88" s="133">
        <f>(BQ88*$E88*$F88*((1-$G88)+$G88*$L88*$H88))</f>
        <v>0</v>
      </c>
      <c r="BS88" s="64"/>
      <c r="BT88" s="133">
        <f t="shared" si="139"/>
        <v>0</v>
      </c>
      <c r="BU88" s="64"/>
      <c r="BV88" s="133">
        <f t="shared" si="140"/>
        <v>0</v>
      </c>
      <c r="BW88" s="73"/>
      <c r="BX88" s="133">
        <f t="shared" si="141"/>
        <v>0</v>
      </c>
      <c r="BY88" s="64"/>
      <c r="BZ88" s="133">
        <f t="shared" si="142"/>
        <v>0</v>
      </c>
      <c r="CA88" s="73"/>
      <c r="CB88" s="67">
        <f t="shared" si="110"/>
        <v>0</v>
      </c>
      <c r="CC88" s="64"/>
      <c r="CD88" s="133">
        <f t="shared" si="143"/>
        <v>0</v>
      </c>
      <c r="CE88" s="64"/>
      <c r="CF88" s="58"/>
      <c r="CG88" s="60"/>
      <c r="CH88" s="133">
        <f t="shared" si="144"/>
        <v>0</v>
      </c>
      <c r="CI88" s="64"/>
      <c r="CJ88" s="133">
        <f t="shared" si="111"/>
        <v>0</v>
      </c>
      <c r="CK88" s="64"/>
      <c r="CL88" s="133">
        <f t="shared" si="145"/>
        <v>0</v>
      </c>
      <c r="CM88" s="64"/>
      <c r="CN88" s="133">
        <f>(CM88*$E88*$F88*((1-$G88)+$G88*$L88*$H88))</f>
        <v>0</v>
      </c>
      <c r="CO88" s="64"/>
      <c r="CP88" s="133">
        <f t="shared" si="113"/>
        <v>0</v>
      </c>
      <c r="CQ88" s="64"/>
      <c r="CR88" s="133">
        <f t="shared" si="114"/>
        <v>0</v>
      </c>
      <c r="CS88" s="64"/>
      <c r="CT88" s="133">
        <f t="shared" si="115"/>
        <v>0</v>
      </c>
      <c r="CU88" s="60"/>
      <c r="CV88" s="133">
        <f t="shared" si="146"/>
        <v>0</v>
      </c>
      <c r="CW88" s="60"/>
      <c r="CX88" s="58"/>
      <c r="CY88" s="58"/>
      <c r="CZ88" s="58">
        <f t="shared" si="116"/>
        <v>0</v>
      </c>
      <c r="DA88" s="58"/>
      <c r="DB88" s="58"/>
      <c r="DC88" s="58"/>
      <c r="DD88" s="58"/>
      <c r="DE88" s="70">
        <f t="shared" si="107"/>
        <v>22</v>
      </c>
      <c r="DF88" s="70">
        <f t="shared" si="107"/>
        <v>909765.2910079998</v>
      </c>
      <c r="DG88" s="71">
        <v>454</v>
      </c>
      <c r="DH88" s="71">
        <v>18611364.161599997</v>
      </c>
      <c r="DI88" s="72">
        <f t="shared" si="103"/>
        <v>476</v>
      </c>
      <c r="DJ88" s="72">
        <f t="shared" si="103"/>
        <v>19521129.452607997</v>
      </c>
    </row>
    <row r="89" spans="1:114" s="179" customFormat="1" ht="45" hidden="1" x14ac:dyDescent="0.25">
      <c r="A89" s="174"/>
      <c r="B89" s="174">
        <v>61</v>
      </c>
      <c r="C89" s="175" t="s">
        <v>271</v>
      </c>
      <c r="D89" s="176" t="s">
        <v>272</v>
      </c>
      <c r="E89" s="50">
        <v>13916</v>
      </c>
      <c r="F89" s="177">
        <v>4.1900000000000004</v>
      </c>
      <c r="G89" s="178">
        <v>3.1399999999999997E-2</v>
      </c>
      <c r="H89" s="135">
        <v>1</v>
      </c>
      <c r="I89" s="54"/>
      <c r="J89" s="54"/>
      <c r="K89" s="55">
        <v>1.4</v>
      </c>
      <c r="L89" s="55">
        <v>1.68</v>
      </c>
      <c r="M89" s="55">
        <v>2.23</v>
      </c>
      <c r="N89" s="56">
        <v>2.57</v>
      </c>
      <c r="O89" s="77"/>
      <c r="P89" s="133">
        <f t="shared" si="117"/>
        <v>0</v>
      </c>
      <c r="Q89" s="64"/>
      <c r="R89" s="133">
        <f t="shared" si="118"/>
        <v>0</v>
      </c>
      <c r="S89" s="64"/>
      <c r="T89" s="133">
        <f t="shared" si="119"/>
        <v>0</v>
      </c>
      <c r="U89" s="60">
        <v>95</v>
      </c>
      <c r="V89" s="133">
        <f t="shared" si="147"/>
        <v>5608836.9533280004</v>
      </c>
      <c r="W89" s="64"/>
      <c r="X89" s="133">
        <f t="shared" si="120"/>
        <v>0</v>
      </c>
      <c r="Y89" s="64"/>
      <c r="Z89" s="133">
        <f t="shared" si="121"/>
        <v>0</v>
      </c>
      <c r="AA89" s="105">
        <v>0</v>
      </c>
      <c r="AB89" s="58">
        <v>0</v>
      </c>
      <c r="AC89" s="64"/>
      <c r="AD89" s="133">
        <f t="shared" si="122"/>
        <v>0</v>
      </c>
      <c r="AE89" s="64">
        <v>0</v>
      </c>
      <c r="AF89" s="133">
        <f t="shared" si="123"/>
        <v>0</v>
      </c>
      <c r="AG89" s="64">
        <v>0</v>
      </c>
      <c r="AH89" s="133">
        <f t="shared" si="124"/>
        <v>0</v>
      </c>
      <c r="AI89" s="60">
        <v>3</v>
      </c>
      <c r="AJ89" s="133">
        <f>(AI89*$E89*$F89*((1-$G89)+$G89*$L89*$H89))</f>
        <v>178659.09981024003</v>
      </c>
      <c r="AK89" s="64"/>
      <c r="AL89" s="133">
        <f t="shared" si="125"/>
        <v>0</v>
      </c>
      <c r="AM89" s="105"/>
      <c r="AN89" s="133">
        <f t="shared" si="108"/>
        <v>0</v>
      </c>
      <c r="AO89" s="64"/>
      <c r="AP89" s="133">
        <f t="shared" si="126"/>
        <v>0</v>
      </c>
      <c r="AQ89" s="64"/>
      <c r="AR89" s="133">
        <f t="shared" si="127"/>
        <v>0</v>
      </c>
      <c r="AS89" s="64"/>
      <c r="AT89" s="133">
        <f t="shared" si="128"/>
        <v>0</v>
      </c>
      <c r="AU89" s="64"/>
      <c r="AV89" s="133">
        <f t="shared" si="129"/>
        <v>0</v>
      </c>
      <c r="AW89" s="64"/>
      <c r="AX89" s="133">
        <f t="shared" si="130"/>
        <v>0</v>
      </c>
      <c r="AY89" s="64"/>
      <c r="AZ89" s="58"/>
      <c r="BA89" s="64"/>
      <c r="BB89" s="133">
        <f t="shared" si="131"/>
        <v>0</v>
      </c>
      <c r="BC89" s="64"/>
      <c r="BD89" s="133">
        <f t="shared" si="132"/>
        <v>0</v>
      </c>
      <c r="BE89" s="64"/>
      <c r="BF89" s="133">
        <f t="shared" si="133"/>
        <v>0</v>
      </c>
      <c r="BG89" s="64"/>
      <c r="BH89" s="133">
        <f t="shared" si="134"/>
        <v>0</v>
      </c>
      <c r="BI89" s="64"/>
      <c r="BJ89" s="58">
        <f t="shared" si="109"/>
        <v>0</v>
      </c>
      <c r="BK89" s="64"/>
      <c r="BL89" s="133">
        <f t="shared" si="135"/>
        <v>0</v>
      </c>
      <c r="BM89" s="64"/>
      <c r="BN89" s="133">
        <f t="shared" si="136"/>
        <v>0</v>
      </c>
      <c r="BO89" s="64"/>
      <c r="BP89" s="133">
        <f t="shared" si="137"/>
        <v>0</v>
      </c>
      <c r="BQ89" s="124"/>
      <c r="BR89" s="133">
        <f t="shared" si="138"/>
        <v>0</v>
      </c>
      <c r="BS89" s="64"/>
      <c r="BT89" s="133">
        <f t="shared" si="139"/>
        <v>0</v>
      </c>
      <c r="BU89" s="64"/>
      <c r="BV89" s="133">
        <f t="shared" si="140"/>
        <v>0</v>
      </c>
      <c r="BW89" s="73"/>
      <c r="BX89" s="133">
        <f t="shared" si="141"/>
        <v>0</v>
      </c>
      <c r="BY89" s="64"/>
      <c r="BZ89" s="133">
        <f>(BY89*$E89*$F89*((1-$G89)+$G89*$L89*$H89))</f>
        <v>0</v>
      </c>
      <c r="CA89" s="73"/>
      <c r="CB89" s="67">
        <f t="shared" si="110"/>
        <v>0</v>
      </c>
      <c r="CC89" s="64"/>
      <c r="CD89" s="133">
        <f t="shared" si="143"/>
        <v>0</v>
      </c>
      <c r="CE89" s="64"/>
      <c r="CF89" s="58"/>
      <c r="CG89" s="60"/>
      <c r="CH89" s="133">
        <f t="shared" si="144"/>
        <v>0</v>
      </c>
      <c r="CI89" s="64"/>
      <c r="CJ89" s="133">
        <f t="shared" si="111"/>
        <v>0</v>
      </c>
      <c r="CK89" s="64"/>
      <c r="CL89" s="133">
        <f t="shared" si="145"/>
        <v>0</v>
      </c>
      <c r="CM89" s="64"/>
      <c r="CN89" s="133">
        <f t="shared" si="112"/>
        <v>0</v>
      </c>
      <c r="CO89" s="64"/>
      <c r="CP89" s="133">
        <f t="shared" si="113"/>
        <v>0</v>
      </c>
      <c r="CQ89" s="64"/>
      <c r="CR89" s="133">
        <f t="shared" si="114"/>
        <v>0</v>
      </c>
      <c r="CS89" s="64"/>
      <c r="CT89" s="133">
        <f t="shared" si="115"/>
        <v>0</v>
      </c>
      <c r="CU89" s="60"/>
      <c r="CV89" s="133">
        <f t="shared" si="146"/>
        <v>0</v>
      </c>
      <c r="CW89" s="60"/>
      <c r="CX89" s="58"/>
      <c r="CY89" s="58"/>
      <c r="CZ89" s="58">
        <f t="shared" si="116"/>
        <v>0</v>
      </c>
      <c r="DA89" s="58"/>
      <c r="DB89" s="58"/>
      <c r="DC89" s="58"/>
      <c r="DD89" s="58"/>
      <c r="DE89" s="70">
        <f t="shared" si="107"/>
        <v>98</v>
      </c>
      <c r="DF89" s="70">
        <f t="shared" si="107"/>
        <v>5787496.0531382402</v>
      </c>
      <c r="DG89" s="71">
        <v>586</v>
      </c>
      <c r="DH89" s="71">
        <v>34616123.138042882</v>
      </c>
      <c r="DI89" s="72">
        <f t="shared" si="103"/>
        <v>684</v>
      </c>
      <c r="DJ89" s="72">
        <f t="shared" si="103"/>
        <v>40403619.191181123</v>
      </c>
    </row>
    <row r="90" spans="1:114" s="179" customFormat="1" ht="45" hidden="1" x14ac:dyDescent="0.25">
      <c r="A90" s="174"/>
      <c r="B90" s="174">
        <v>62</v>
      </c>
      <c r="C90" s="175" t="s">
        <v>273</v>
      </c>
      <c r="D90" s="176" t="s">
        <v>274</v>
      </c>
      <c r="E90" s="50">
        <v>13916</v>
      </c>
      <c r="F90" s="177">
        <v>4.93</v>
      </c>
      <c r="G90" s="178">
        <v>2.0400000000000001E-2</v>
      </c>
      <c r="H90" s="135">
        <v>1</v>
      </c>
      <c r="I90" s="54"/>
      <c r="J90" s="54"/>
      <c r="K90" s="55">
        <v>1.4</v>
      </c>
      <c r="L90" s="55">
        <v>1.68</v>
      </c>
      <c r="M90" s="55">
        <v>2.23</v>
      </c>
      <c r="N90" s="56">
        <v>2.57</v>
      </c>
      <c r="O90" s="77"/>
      <c r="P90" s="133">
        <f t="shared" si="117"/>
        <v>0</v>
      </c>
      <c r="Q90" s="64"/>
      <c r="R90" s="133">
        <f t="shared" si="118"/>
        <v>0</v>
      </c>
      <c r="S90" s="64"/>
      <c r="T90" s="133">
        <f t="shared" si="119"/>
        <v>0</v>
      </c>
      <c r="U90" s="60">
        <v>95</v>
      </c>
      <c r="V90" s="133">
        <f t="shared" si="147"/>
        <v>6570741.878175999</v>
      </c>
      <c r="W90" s="64"/>
      <c r="X90" s="133">
        <f t="shared" si="120"/>
        <v>0</v>
      </c>
      <c r="Y90" s="64"/>
      <c r="Z90" s="133">
        <f t="shared" si="121"/>
        <v>0</v>
      </c>
      <c r="AA90" s="105">
        <v>0</v>
      </c>
      <c r="AB90" s="58">
        <v>0</v>
      </c>
      <c r="AC90" s="64"/>
      <c r="AD90" s="133">
        <f t="shared" si="122"/>
        <v>0</v>
      </c>
      <c r="AE90" s="64">
        <v>0</v>
      </c>
      <c r="AF90" s="133">
        <f t="shared" si="123"/>
        <v>0</v>
      </c>
      <c r="AG90" s="64">
        <v>0</v>
      </c>
      <c r="AH90" s="133">
        <f t="shared" si="124"/>
        <v>0</v>
      </c>
      <c r="AI90" s="60">
        <v>24</v>
      </c>
      <c r="AJ90" s="133">
        <f t="shared" si="148"/>
        <v>1669381.93841664</v>
      </c>
      <c r="AK90" s="64"/>
      <c r="AL90" s="133">
        <f t="shared" si="125"/>
        <v>0</v>
      </c>
      <c r="AM90" s="105"/>
      <c r="AN90" s="133">
        <f t="shared" si="108"/>
        <v>0</v>
      </c>
      <c r="AO90" s="64"/>
      <c r="AP90" s="133">
        <f t="shared" si="126"/>
        <v>0</v>
      </c>
      <c r="AQ90" s="64"/>
      <c r="AR90" s="133">
        <f t="shared" si="127"/>
        <v>0</v>
      </c>
      <c r="AS90" s="64"/>
      <c r="AT90" s="133">
        <f t="shared" si="128"/>
        <v>0</v>
      </c>
      <c r="AU90" s="64"/>
      <c r="AV90" s="133">
        <f t="shared" si="129"/>
        <v>0</v>
      </c>
      <c r="AW90" s="64"/>
      <c r="AX90" s="133">
        <f t="shared" si="130"/>
        <v>0</v>
      </c>
      <c r="AY90" s="64"/>
      <c r="AZ90" s="58"/>
      <c r="BA90" s="64"/>
      <c r="BB90" s="133">
        <f t="shared" si="131"/>
        <v>0</v>
      </c>
      <c r="BC90" s="64"/>
      <c r="BD90" s="133">
        <f t="shared" si="132"/>
        <v>0</v>
      </c>
      <c r="BE90" s="64"/>
      <c r="BF90" s="133">
        <f t="shared" si="133"/>
        <v>0</v>
      </c>
      <c r="BG90" s="64"/>
      <c r="BH90" s="133">
        <f t="shared" si="134"/>
        <v>0</v>
      </c>
      <c r="BI90" s="64"/>
      <c r="BJ90" s="58">
        <f t="shared" si="109"/>
        <v>0</v>
      </c>
      <c r="BK90" s="64"/>
      <c r="BL90" s="133">
        <f t="shared" si="135"/>
        <v>0</v>
      </c>
      <c r="BM90" s="64"/>
      <c r="BN90" s="133">
        <f t="shared" si="136"/>
        <v>0</v>
      </c>
      <c r="BO90" s="64"/>
      <c r="BP90" s="133">
        <f t="shared" si="137"/>
        <v>0</v>
      </c>
      <c r="BQ90" s="124"/>
      <c r="BR90" s="133">
        <f t="shared" si="138"/>
        <v>0</v>
      </c>
      <c r="BS90" s="64"/>
      <c r="BT90" s="133">
        <f t="shared" si="139"/>
        <v>0</v>
      </c>
      <c r="BU90" s="64"/>
      <c r="BV90" s="133">
        <f t="shared" si="140"/>
        <v>0</v>
      </c>
      <c r="BW90" s="73"/>
      <c r="BX90" s="133">
        <f>(BW90*$E90*$F90*((1-$G90)+$G90*$L90*$H90))</f>
        <v>0</v>
      </c>
      <c r="BY90" s="64"/>
      <c r="BZ90" s="133">
        <f t="shared" si="142"/>
        <v>0</v>
      </c>
      <c r="CA90" s="73"/>
      <c r="CB90" s="67">
        <f t="shared" si="110"/>
        <v>0</v>
      </c>
      <c r="CC90" s="64"/>
      <c r="CD90" s="133">
        <f t="shared" si="143"/>
        <v>0</v>
      </c>
      <c r="CE90" s="64"/>
      <c r="CF90" s="58"/>
      <c r="CG90" s="60"/>
      <c r="CH90" s="133">
        <f t="shared" si="144"/>
        <v>0</v>
      </c>
      <c r="CI90" s="64"/>
      <c r="CJ90" s="133">
        <f t="shared" si="111"/>
        <v>0</v>
      </c>
      <c r="CK90" s="64"/>
      <c r="CL90" s="133">
        <f t="shared" si="145"/>
        <v>0</v>
      </c>
      <c r="CM90" s="64"/>
      <c r="CN90" s="133">
        <f t="shared" si="112"/>
        <v>0</v>
      </c>
      <c r="CO90" s="64"/>
      <c r="CP90" s="133">
        <f t="shared" si="113"/>
        <v>0</v>
      </c>
      <c r="CQ90" s="64"/>
      <c r="CR90" s="133">
        <f t="shared" si="114"/>
        <v>0</v>
      </c>
      <c r="CS90" s="64"/>
      <c r="CT90" s="133">
        <f t="shared" si="115"/>
        <v>0</v>
      </c>
      <c r="CU90" s="60"/>
      <c r="CV90" s="133">
        <f t="shared" si="146"/>
        <v>0</v>
      </c>
      <c r="CW90" s="60"/>
      <c r="CX90" s="58"/>
      <c r="CY90" s="58"/>
      <c r="CZ90" s="58">
        <f t="shared" si="116"/>
        <v>0</v>
      </c>
      <c r="DA90" s="58"/>
      <c r="DB90" s="58"/>
      <c r="DC90" s="58"/>
      <c r="DD90" s="58"/>
      <c r="DE90" s="70">
        <f t="shared" si="107"/>
        <v>119</v>
      </c>
      <c r="DF90" s="70">
        <f t="shared" si="107"/>
        <v>8240123.8165926393</v>
      </c>
      <c r="DG90" s="71">
        <v>226</v>
      </c>
      <c r="DH90" s="71">
        <v>15631449.099660799</v>
      </c>
      <c r="DI90" s="72">
        <f t="shared" si="103"/>
        <v>345</v>
      </c>
      <c r="DJ90" s="72">
        <f t="shared" si="103"/>
        <v>23871572.91625344</v>
      </c>
    </row>
    <row r="91" spans="1:114" s="179" customFormat="1" ht="45" hidden="1" x14ac:dyDescent="0.25">
      <c r="A91" s="174"/>
      <c r="B91" s="174">
        <v>63</v>
      </c>
      <c r="C91" s="175" t="s">
        <v>275</v>
      </c>
      <c r="D91" s="176" t="s">
        <v>276</v>
      </c>
      <c r="E91" s="50">
        <v>13916</v>
      </c>
      <c r="F91" s="177">
        <v>5.87</v>
      </c>
      <c r="G91" s="178">
        <v>6.59E-2</v>
      </c>
      <c r="H91" s="135">
        <v>1</v>
      </c>
      <c r="I91" s="54"/>
      <c r="J91" s="54"/>
      <c r="K91" s="55">
        <v>1.4</v>
      </c>
      <c r="L91" s="55">
        <v>1.68</v>
      </c>
      <c r="M91" s="55">
        <v>2.23</v>
      </c>
      <c r="N91" s="56">
        <v>2.57</v>
      </c>
      <c r="O91" s="77"/>
      <c r="P91" s="133">
        <f t="shared" si="117"/>
        <v>0</v>
      </c>
      <c r="Q91" s="64"/>
      <c r="R91" s="133">
        <f t="shared" si="118"/>
        <v>0</v>
      </c>
      <c r="S91" s="64"/>
      <c r="T91" s="133">
        <f t="shared" si="119"/>
        <v>0</v>
      </c>
      <c r="U91" s="60">
        <v>75</v>
      </c>
      <c r="V91" s="133">
        <f t="shared" si="147"/>
        <v>6288014.0408399999</v>
      </c>
      <c r="W91" s="64"/>
      <c r="X91" s="133">
        <f t="shared" si="120"/>
        <v>0</v>
      </c>
      <c r="Y91" s="64"/>
      <c r="Z91" s="133">
        <f t="shared" si="121"/>
        <v>0</v>
      </c>
      <c r="AA91" s="105"/>
      <c r="AB91" s="58"/>
      <c r="AC91" s="64"/>
      <c r="AD91" s="133">
        <f t="shared" si="122"/>
        <v>0</v>
      </c>
      <c r="AE91" s="64"/>
      <c r="AF91" s="133">
        <f t="shared" si="123"/>
        <v>0</v>
      </c>
      <c r="AG91" s="64">
        <v>0</v>
      </c>
      <c r="AH91" s="133">
        <f t="shared" si="124"/>
        <v>0</v>
      </c>
      <c r="AI91" s="60">
        <v>3</v>
      </c>
      <c r="AJ91" s="133">
        <f t="shared" si="148"/>
        <v>256042.42277712002</v>
      </c>
      <c r="AK91" s="64"/>
      <c r="AL91" s="133">
        <f t="shared" si="125"/>
        <v>0</v>
      </c>
      <c r="AM91" s="105"/>
      <c r="AN91" s="133">
        <f t="shared" si="108"/>
        <v>0</v>
      </c>
      <c r="AO91" s="64"/>
      <c r="AP91" s="133">
        <f t="shared" si="126"/>
        <v>0</v>
      </c>
      <c r="AQ91" s="64"/>
      <c r="AR91" s="133">
        <f t="shared" si="127"/>
        <v>0</v>
      </c>
      <c r="AS91" s="64"/>
      <c r="AT91" s="133">
        <f t="shared" si="128"/>
        <v>0</v>
      </c>
      <c r="AU91" s="64"/>
      <c r="AV91" s="133">
        <f t="shared" si="129"/>
        <v>0</v>
      </c>
      <c r="AW91" s="64"/>
      <c r="AX91" s="133">
        <f t="shared" si="130"/>
        <v>0</v>
      </c>
      <c r="AY91" s="64"/>
      <c r="AZ91" s="58"/>
      <c r="BA91" s="64"/>
      <c r="BB91" s="133">
        <f t="shared" si="131"/>
        <v>0</v>
      </c>
      <c r="BC91" s="64"/>
      <c r="BD91" s="133">
        <f t="shared" si="132"/>
        <v>0</v>
      </c>
      <c r="BE91" s="64"/>
      <c r="BF91" s="133">
        <f t="shared" si="133"/>
        <v>0</v>
      </c>
      <c r="BG91" s="64"/>
      <c r="BH91" s="133">
        <f t="shared" si="134"/>
        <v>0</v>
      </c>
      <c r="BI91" s="64"/>
      <c r="BJ91" s="58">
        <f t="shared" si="109"/>
        <v>0</v>
      </c>
      <c r="BK91" s="64"/>
      <c r="BL91" s="133">
        <f>(BK91*$E91*$F91*((1-$G91)+$G91*$K91*$H91))</f>
        <v>0</v>
      </c>
      <c r="BM91" s="64"/>
      <c r="BN91" s="133">
        <f t="shared" si="136"/>
        <v>0</v>
      </c>
      <c r="BO91" s="64"/>
      <c r="BP91" s="133">
        <f t="shared" si="137"/>
        <v>0</v>
      </c>
      <c r="BQ91" s="124"/>
      <c r="BR91" s="133">
        <f t="shared" si="138"/>
        <v>0</v>
      </c>
      <c r="BS91" s="64"/>
      <c r="BT91" s="133">
        <f t="shared" si="139"/>
        <v>0</v>
      </c>
      <c r="BU91" s="64"/>
      <c r="BV91" s="133">
        <f t="shared" si="140"/>
        <v>0</v>
      </c>
      <c r="BW91" s="73"/>
      <c r="BX91" s="133">
        <f t="shared" si="141"/>
        <v>0</v>
      </c>
      <c r="BY91" s="64"/>
      <c r="BZ91" s="133">
        <f t="shared" si="142"/>
        <v>0</v>
      </c>
      <c r="CA91" s="73"/>
      <c r="CB91" s="67">
        <f t="shared" si="110"/>
        <v>0</v>
      </c>
      <c r="CC91" s="64"/>
      <c r="CD91" s="133">
        <f t="shared" si="143"/>
        <v>0</v>
      </c>
      <c r="CE91" s="64"/>
      <c r="CF91" s="58"/>
      <c r="CG91" s="60"/>
      <c r="CH91" s="133">
        <f t="shared" si="144"/>
        <v>0</v>
      </c>
      <c r="CI91" s="64"/>
      <c r="CJ91" s="133">
        <f t="shared" si="111"/>
        <v>0</v>
      </c>
      <c r="CK91" s="64"/>
      <c r="CL91" s="133">
        <f t="shared" si="145"/>
        <v>0</v>
      </c>
      <c r="CM91" s="64"/>
      <c r="CN91" s="133">
        <f t="shared" si="112"/>
        <v>0</v>
      </c>
      <c r="CO91" s="64"/>
      <c r="CP91" s="133">
        <f t="shared" si="113"/>
        <v>0</v>
      </c>
      <c r="CQ91" s="64"/>
      <c r="CR91" s="133">
        <f t="shared" si="114"/>
        <v>0</v>
      </c>
      <c r="CS91" s="64"/>
      <c r="CT91" s="133">
        <f t="shared" si="115"/>
        <v>0</v>
      </c>
      <c r="CU91" s="60"/>
      <c r="CV91" s="133">
        <f t="shared" si="146"/>
        <v>0</v>
      </c>
      <c r="CW91" s="60"/>
      <c r="CX91" s="58"/>
      <c r="CY91" s="58"/>
      <c r="CZ91" s="58">
        <f t="shared" si="116"/>
        <v>0</v>
      </c>
      <c r="DA91" s="58"/>
      <c r="DB91" s="58"/>
      <c r="DC91" s="58"/>
      <c r="DD91" s="58"/>
      <c r="DE91" s="70">
        <f t="shared" si="107"/>
        <v>78</v>
      </c>
      <c r="DF91" s="70">
        <f t="shared" si="107"/>
        <v>6544056.4636171199</v>
      </c>
      <c r="DG91" s="71">
        <v>240</v>
      </c>
      <c r="DH91" s="71">
        <v>20136717.8011664</v>
      </c>
      <c r="DI91" s="72">
        <f t="shared" si="103"/>
        <v>318</v>
      </c>
      <c r="DJ91" s="72">
        <f t="shared" si="103"/>
        <v>26680774.26478352</v>
      </c>
    </row>
    <row r="92" spans="1:114" s="179" customFormat="1" ht="45" hidden="1" x14ac:dyDescent="0.25">
      <c r="A92" s="174"/>
      <c r="B92" s="174">
        <v>64</v>
      </c>
      <c r="C92" s="175" t="s">
        <v>277</v>
      </c>
      <c r="D92" s="176" t="s">
        <v>278</v>
      </c>
      <c r="E92" s="50">
        <v>13916</v>
      </c>
      <c r="F92" s="177">
        <v>7.66</v>
      </c>
      <c r="G92" s="178">
        <v>0.1106</v>
      </c>
      <c r="H92" s="135">
        <v>1</v>
      </c>
      <c r="I92" s="54"/>
      <c r="J92" s="54"/>
      <c r="K92" s="55">
        <v>1.4</v>
      </c>
      <c r="L92" s="55">
        <v>1.68</v>
      </c>
      <c r="M92" s="55">
        <v>2.23</v>
      </c>
      <c r="N92" s="56">
        <v>2.57</v>
      </c>
      <c r="O92" s="77"/>
      <c r="P92" s="133">
        <f t="shared" si="117"/>
        <v>0</v>
      </c>
      <c r="Q92" s="64"/>
      <c r="R92" s="133">
        <f t="shared" si="118"/>
        <v>0</v>
      </c>
      <c r="S92" s="64"/>
      <c r="T92" s="133">
        <f t="shared" si="119"/>
        <v>0</v>
      </c>
      <c r="U92" s="60">
        <v>30</v>
      </c>
      <c r="V92" s="133">
        <f t="shared" si="147"/>
        <v>3339371.7544320007</v>
      </c>
      <c r="W92" s="64"/>
      <c r="X92" s="133">
        <f t="shared" si="120"/>
        <v>0</v>
      </c>
      <c r="Y92" s="64"/>
      <c r="Z92" s="133">
        <f t="shared" si="121"/>
        <v>0</v>
      </c>
      <c r="AA92" s="105">
        <v>0</v>
      </c>
      <c r="AB92" s="58">
        <v>0</v>
      </c>
      <c r="AC92" s="64">
        <v>0</v>
      </c>
      <c r="AD92" s="133">
        <f t="shared" si="122"/>
        <v>0</v>
      </c>
      <c r="AE92" s="64">
        <v>0</v>
      </c>
      <c r="AF92" s="133">
        <f>(AE92*$E92*$F92*((1-$G92)+$G92*$K92*$H92))</f>
        <v>0</v>
      </c>
      <c r="AG92" s="64">
        <v>0</v>
      </c>
      <c r="AH92" s="133">
        <f t="shared" si="124"/>
        <v>0</v>
      </c>
      <c r="AI92" s="60">
        <v>5</v>
      </c>
      <c r="AJ92" s="133">
        <f>(AI92*$E92*$F92*((1-$G92)+$G92*$L92*$H92))</f>
        <v>573067.37042240007</v>
      </c>
      <c r="AK92" s="64"/>
      <c r="AL92" s="133">
        <f>(AK92*$E92*$F92*((1-$G92)+$G92*$L92*$H92))</f>
        <v>0</v>
      </c>
      <c r="AM92" s="105"/>
      <c r="AN92" s="133">
        <f t="shared" si="108"/>
        <v>0</v>
      </c>
      <c r="AO92" s="64"/>
      <c r="AP92" s="133">
        <f t="shared" si="126"/>
        <v>0</v>
      </c>
      <c r="AQ92" s="64"/>
      <c r="AR92" s="133">
        <f t="shared" si="127"/>
        <v>0</v>
      </c>
      <c r="AS92" s="64"/>
      <c r="AT92" s="133">
        <f t="shared" si="128"/>
        <v>0</v>
      </c>
      <c r="AU92" s="64"/>
      <c r="AV92" s="133">
        <f t="shared" si="129"/>
        <v>0</v>
      </c>
      <c r="AW92" s="64"/>
      <c r="AX92" s="133">
        <f t="shared" si="130"/>
        <v>0</v>
      </c>
      <c r="AY92" s="64"/>
      <c r="AZ92" s="58"/>
      <c r="BA92" s="64"/>
      <c r="BB92" s="133">
        <f t="shared" si="131"/>
        <v>0</v>
      </c>
      <c r="BC92" s="64"/>
      <c r="BD92" s="133">
        <f t="shared" si="132"/>
        <v>0</v>
      </c>
      <c r="BE92" s="64"/>
      <c r="BF92" s="133">
        <f t="shared" si="133"/>
        <v>0</v>
      </c>
      <c r="BG92" s="64"/>
      <c r="BH92" s="133">
        <f t="shared" si="134"/>
        <v>0</v>
      </c>
      <c r="BI92" s="64"/>
      <c r="BJ92" s="58">
        <f t="shared" si="109"/>
        <v>0</v>
      </c>
      <c r="BK92" s="64"/>
      <c r="BL92" s="133">
        <f t="shared" si="135"/>
        <v>0</v>
      </c>
      <c r="BM92" s="64"/>
      <c r="BN92" s="133">
        <f t="shared" si="136"/>
        <v>0</v>
      </c>
      <c r="BO92" s="64"/>
      <c r="BP92" s="133">
        <f t="shared" si="137"/>
        <v>0</v>
      </c>
      <c r="BQ92" s="124"/>
      <c r="BR92" s="133">
        <f t="shared" si="138"/>
        <v>0</v>
      </c>
      <c r="BS92" s="64"/>
      <c r="BT92" s="133">
        <f t="shared" si="139"/>
        <v>0</v>
      </c>
      <c r="BU92" s="64"/>
      <c r="BV92" s="133">
        <f t="shared" si="140"/>
        <v>0</v>
      </c>
      <c r="BW92" s="73"/>
      <c r="BX92" s="133">
        <f t="shared" si="141"/>
        <v>0</v>
      </c>
      <c r="BY92" s="64"/>
      <c r="BZ92" s="133">
        <f t="shared" si="142"/>
        <v>0</v>
      </c>
      <c r="CA92" s="73"/>
      <c r="CB92" s="67">
        <f t="shared" si="110"/>
        <v>0</v>
      </c>
      <c r="CC92" s="64"/>
      <c r="CD92" s="133">
        <f t="shared" si="143"/>
        <v>0</v>
      </c>
      <c r="CE92" s="64"/>
      <c r="CF92" s="58"/>
      <c r="CG92" s="60"/>
      <c r="CH92" s="133">
        <f t="shared" si="144"/>
        <v>0</v>
      </c>
      <c r="CI92" s="64"/>
      <c r="CJ92" s="133">
        <f t="shared" si="111"/>
        <v>0</v>
      </c>
      <c r="CK92" s="64"/>
      <c r="CL92" s="133">
        <f t="shared" si="145"/>
        <v>0</v>
      </c>
      <c r="CM92" s="64"/>
      <c r="CN92" s="133">
        <f t="shared" si="112"/>
        <v>0</v>
      </c>
      <c r="CO92" s="64"/>
      <c r="CP92" s="133">
        <f t="shared" si="113"/>
        <v>0</v>
      </c>
      <c r="CQ92" s="64"/>
      <c r="CR92" s="133">
        <f t="shared" si="114"/>
        <v>0</v>
      </c>
      <c r="CS92" s="64"/>
      <c r="CT92" s="133">
        <f t="shared" si="115"/>
        <v>0</v>
      </c>
      <c r="CU92" s="60"/>
      <c r="CV92" s="133">
        <f t="shared" si="146"/>
        <v>0</v>
      </c>
      <c r="CW92" s="60"/>
      <c r="CX92" s="58"/>
      <c r="CY92" s="58"/>
      <c r="CZ92" s="58">
        <f t="shared" si="116"/>
        <v>0</v>
      </c>
      <c r="DA92" s="58"/>
      <c r="DB92" s="58"/>
      <c r="DC92" s="58"/>
      <c r="DD92" s="58"/>
      <c r="DE92" s="70">
        <f t="shared" si="107"/>
        <v>35</v>
      </c>
      <c r="DF92" s="70">
        <f t="shared" si="107"/>
        <v>3912439.1248544008</v>
      </c>
      <c r="DG92" s="71">
        <v>126</v>
      </c>
      <c r="DH92" s="71">
        <v>14025361.368614404</v>
      </c>
      <c r="DI92" s="72">
        <f t="shared" si="103"/>
        <v>161</v>
      </c>
      <c r="DJ92" s="72">
        <f t="shared" si="103"/>
        <v>17937800.493468806</v>
      </c>
    </row>
    <row r="93" spans="1:114" s="179" customFormat="1" ht="45" hidden="1" x14ac:dyDescent="0.25">
      <c r="A93" s="174"/>
      <c r="B93" s="174">
        <v>65</v>
      </c>
      <c r="C93" s="175" t="s">
        <v>279</v>
      </c>
      <c r="D93" s="176" t="s">
        <v>280</v>
      </c>
      <c r="E93" s="50">
        <v>13916</v>
      </c>
      <c r="F93" s="177">
        <v>8.57</v>
      </c>
      <c r="G93" s="178">
        <v>0.15079999999999999</v>
      </c>
      <c r="H93" s="135">
        <v>1</v>
      </c>
      <c r="I93" s="54"/>
      <c r="J93" s="54"/>
      <c r="K93" s="121">
        <v>1.4</v>
      </c>
      <c r="L93" s="121">
        <v>1.68</v>
      </c>
      <c r="M93" s="121">
        <v>2.23</v>
      </c>
      <c r="N93" s="122">
        <v>2.57</v>
      </c>
      <c r="O93" s="77"/>
      <c r="P93" s="133">
        <f t="shared" si="117"/>
        <v>0</v>
      </c>
      <c r="Q93" s="64"/>
      <c r="R93" s="133">
        <f t="shared" si="118"/>
        <v>0</v>
      </c>
      <c r="S93" s="64"/>
      <c r="T93" s="133">
        <f t="shared" si="119"/>
        <v>0</v>
      </c>
      <c r="U93" s="60">
        <v>15</v>
      </c>
      <c r="V93" s="133">
        <f t="shared" si="147"/>
        <v>1896808.3565759999</v>
      </c>
      <c r="W93" s="64"/>
      <c r="X93" s="133">
        <f t="shared" si="120"/>
        <v>0</v>
      </c>
      <c r="Y93" s="64"/>
      <c r="Z93" s="133">
        <f t="shared" si="121"/>
        <v>0</v>
      </c>
      <c r="AA93" s="105">
        <v>0</v>
      </c>
      <c r="AB93" s="58">
        <v>0</v>
      </c>
      <c r="AC93" s="64">
        <v>0</v>
      </c>
      <c r="AD93" s="133">
        <f t="shared" si="122"/>
        <v>0</v>
      </c>
      <c r="AE93" s="64">
        <v>0</v>
      </c>
      <c r="AF93" s="133">
        <f t="shared" si="123"/>
        <v>0</v>
      </c>
      <c r="AG93" s="64">
        <v>0</v>
      </c>
      <c r="AH93" s="133">
        <f t="shared" si="124"/>
        <v>0</v>
      </c>
      <c r="AI93" s="60">
        <v>40</v>
      </c>
      <c r="AJ93" s="133">
        <f t="shared" si="148"/>
        <v>5259581.1898111999</v>
      </c>
      <c r="AK93" s="64"/>
      <c r="AL93" s="133">
        <f t="shared" si="125"/>
        <v>0</v>
      </c>
      <c r="AM93" s="105"/>
      <c r="AN93" s="133">
        <f t="shared" si="108"/>
        <v>0</v>
      </c>
      <c r="AO93" s="64"/>
      <c r="AP93" s="133">
        <f t="shared" si="126"/>
        <v>0</v>
      </c>
      <c r="AQ93" s="64"/>
      <c r="AR93" s="133">
        <f t="shared" si="127"/>
        <v>0</v>
      </c>
      <c r="AS93" s="64"/>
      <c r="AT93" s="133">
        <f t="shared" si="128"/>
        <v>0</v>
      </c>
      <c r="AU93" s="64"/>
      <c r="AV93" s="133">
        <f t="shared" si="129"/>
        <v>0</v>
      </c>
      <c r="AW93" s="64"/>
      <c r="AX93" s="133">
        <f t="shared" si="130"/>
        <v>0</v>
      </c>
      <c r="AY93" s="64"/>
      <c r="AZ93" s="58"/>
      <c r="BA93" s="64"/>
      <c r="BB93" s="133">
        <f t="shared" si="131"/>
        <v>0</v>
      </c>
      <c r="BC93" s="64"/>
      <c r="BD93" s="133">
        <f t="shared" si="132"/>
        <v>0</v>
      </c>
      <c r="BE93" s="64"/>
      <c r="BF93" s="133">
        <f t="shared" si="133"/>
        <v>0</v>
      </c>
      <c r="BG93" s="64"/>
      <c r="BH93" s="133">
        <f t="shared" si="134"/>
        <v>0</v>
      </c>
      <c r="BI93" s="64"/>
      <c r="BJ93" s="58"/>
      <c r="BK93" s="64"/>
      <c r="BL93" s="133">
        <f t="shared" si="135"/>
        <v>0</v>
      </c>
      <c r="BM93" s="64"/>
      <c r="BN93" s="133">
        <f t="shared" si="136"/>
        <v>0</v>
      </c>
      <c r="BO93" s="64"/>
      <c r="BP93" s="133">
        <f t="shared" si="137"/>
        <v>0</v>
      </c>
      <c r="BQ93" s="124"/>
      <c r="BR93" s="133">
        <f t="shared" si="138"/>
        <v>0</v>
      </c>
      <c r="BS93" s="64"/>
      <c r="BT93" s="133">
        <f t="shared" si="139"/>
        <v>0</v>
      </c>
      <c r="BU93" s="64"/>
      <c r="BV93" s="133">
        <f t="shared" si="140"/>
        <v>0</v>
      </c>
      <c r="BW93" s="73"/>
      <c r="BX93" s="133">
        <f t="shared" si="141"/>
        <v>0</v>
      </c>
      <c r="BY93" s="64"/>
      <c r="BZ93" s="133">
        <f t="shared" si="142"/>
        <v>0</v>
      </c>
      <c r="CA93" s="73"/>
      <c r="CB93" s="67"/>
      <c r="CC93" s="64"/>
      <c r="CD93" s="133">
        <f t="shared" si="143"/>
        <v>0</v>
      </c>
      <c r="CE93" s="64"/>
      <c r="CF93" s="58"/>
      <c r="CG93" s="60"/>
      <c r="CH93" s="133">
        <f t="shared" si="144"/>
        <v>0</v>
      </c>
      <c r="CI93" s="64"/>
      <c r="CJ93" s="133">
        <f t="shared" si="111"/>
        <v>0</v>
      </c>
      <c r="CK93" s="64"/>
      <c r="CL93" s="133">
        <f t="shared" si="145"/>
        <v>0</v>
      </c>
      <c r="CM93" s="64"/>
      <c r="CN93" s="133">
        <f t="shared" si="112"/>
        <v>0</v>
      </c>
      <c r="CO93" s="64"/>
      <c r="CP93" s="133">
        <f t="shared" si="113"/>
        <v>0</v>
      </c>
      <c r="CQ93" s="64"/>
      <c r="CR93" s="133">
        <f t="shared" si="114"/>
        <v>0</v>
      </c>
      <c r="CS93" s="64"/>
      <c r="CT93" s="133">
        <f t="shared" si="115"/>
        <v>0</v>
      </c>
      <c r="CU93" s="60"/>
      <c r="CV93" s="133">
        <f t="shared" si="146"/>
        <v>0</v>
      </c>
      <c r="CW93" s="60"/>
      <c r="CX93" s="58"/>
      <c r="CY93" s="58"/>
      <c r="CZ93" s="58"/>
      <c r="DA93" s="58"/>
      <c r="DB93" s="58"/>
      <c r="DC93" s="58"/>
      <c r="DD93" s="58"/>
      <c r="DE93" s="70">
        <f t="shared" si="107"/>
        <v>55</v>
      </c>
      <c r="DF93" s="70">
        <f t="shared" si="107"/>
        <v>7156389.5463871993</v>
      </c>
      <c r="DG93" s="71">
        <v>103</v>
      </c>
      <c r="DH93" s="71">
        <v>13039857.633075839</v>
      </c>
      <c r="DI93" s="72">
        <f t="shared" si="103"/>
        <v>158</v>
      </c>
      <c r="DJ93" s="72">
        <f t="shared" si="103"/>
        <v>20196247.179463036</v>
      </c>
    </row>
    <row r="94" spans="1:114" s="179" customFormat="1" ht="45" hidden="1" x14ac:dyDescent="0.25">
      <c r="A94" s="174"/>
      <c r="B94" s="174">
        <v>66</v>
      </c>
      <c r="C94" s="175" t="s">
        <v>281</v>
      </c>
      <c r="D94" s="176" t="s">
        <v>282</v>
      </c>
      <c r="E94" s="50">
        <v>13916</v>
      </c>
      <c r="F94" s="177">
        <v>9.65</v>
      </c>
      <c r="G94" s="178">
        <v>0.14910000000000001</v>
      </c>
      <c r="H94" s="135">
        <v>1</v>
      </c>
      <c r="I94" s="54"/>
      <c r="J94" s="54"/>
      <c r="K94" s="121">
        <v>1.4</v>
      </c>
      <c r="L94" s="121">
        <v>1.68</v>
      </c>
      <c r="M94" s="121">
        <v>2.23</v>
      </c>
      <c r="N94" s="122">
        <v>2.57</v>
      </c>
      <c r="O94" s="77"/>
      <c r="P94" s="133">
        <f t="shared" si="117"/>
        <v>0</v>
      </c>
      <c r="Q94" s="64"/>
      <c r="R94" s="133">
        <f t="shared" si="118"/>
        <v>0</v>
      </c>
      <c r="S94" s="64"/>
      <c r="T94" s="133">
        <f t="shared" si="119"/>
        <v>0</v>
      </c>
      <c r="U94" s="60">
        <v>25</v>
      </c>
      <c r="V94" s="133">
        <f>(U94*$E94*$F94*((1-$G94)+$G94*$K94*$H94))</f>
        <v>3557460.4953999999</v>
      </c>
      <c r="W94" s="64"/>
      <c r="X94" s="133">
        <f t="shared" si="120"/>
        <v>0</v>
      </c>
      <c r="Y94" s="64"/>
      <c r="Z94" s="133">
        <f t="shared" si="121"/>
        <v>0</v>
      </c>
      <c r="AA94" s="105">
        <v>0</v>
      </c>
      <c r="AB94" s="58">
        <v>0</v>
      </c>
      <c r="AC94" s="64">
        <v>0</v>
      </c>
      <c r="AD94" s="133">
        <f t="shared" si="122"/>
        <v>0</v>
      </c>
      <c r="AE94" s="64">
        <v>0</v>
      </c>
      <c r="AF94" s="133">
        <f t="shared" si="123"/>
        <v>0</v>
      </c>
      <c r="AG94" s="64">
        <v>0</v>
      </c>
      <c r="AH94" s="133">
        <f t="shared" si="124"/>
        <v>0</v>
      </c>
      <c r="AI94" s="60">
        <v>44</v>
      </c>
      <c r="AJ94" s="133">
        <f t="shared" si="148"/>
        <v>6507808.2822368005</v>
      </c>
      <c r="AK94" s="64"/>
      <c r="AL94" s="133">
        <f t="shared" si="125"/>
        <v>0</v>
      </c>
      <c r="AM94" s="105"/>
      <c r="AN94" s="133">
        <f t="shared" si="108"/>
        <v>0</v>
      </c>
      <c r="AO94" s="64"/>
      <c r="AP94" s="133">
        <f t="shared" si="126"/>
        <v>0</v>
      </c>
      <c r="AQ94" s="64"/>
      <c r="AR94" s="133">
        <f t="shared" si="127"/>
        <v>0</v>
      </c>
      <c r="AS94" s="64"/>
      <c r="AT94" s="133">
        <f t="shared" si="128"/>
        <v>0</v>
      </c>
      <c r="AU94" s="64"/>
      <c r="AV94" s="133">
        <f t="shared" si="129"/>
        <v>0</v>
      </c>
      <c r="AW94" s="64"/>
      <c r="AX94" s="133">
        <f t="shared" si="130"/>
        <v>0</v>
      </c>
      <c r="AY94" s="64"/>
      <c r="AZ94" s="58"/>
      <c r="BA94" s="64"/>
      <c r="BB94" s="133">
        <f t="shared" si="131"/>
        <v>0</v>
      </c>
      <c r="BC94" s="64"/>
      <c r="BD94" s="133">
        <f t="shared" si="132"/>
        <v>0</v>
      </c>
      <c r="BE94" s="64"/>
      <c r="BF94" s="133">
        <f t="shared" si="133"/>
        <v>0</v>
      </c>
      <c r="BG94" s="64"/>
      <c r="BH94" s="133">
        <f t="shared" si="134"/>
        <v>0</v>
      </c>
      <c r="BI94" s="64"/>
      <c r="BJ94" s="58"/>
      <c r="BK94" s="64"/>
      <c r="BL94" s="133">
        <f t="shared" si="135"/>
        <v>0</v>
      </c>
      <c r="BM94" s="64"/>
      <c r="BN94" s="133">
        <f t="shared" si="136"/>
        <v>0</v>
      </c>
      <c r="BO94" s="64"/>
      <c r="BP94" s="133">
        <f t="shared" si="137"/>
        <v>0</v>
      </c>
      <c r="BQ94" s="124"/>
      <c r="BR94" s="133">
        <f t="shared" si="138"/>
        <v>0</v>
      </c>
      <c r="BS94" s="64"/>
      <c r="BT94" s="133">
        <f t="shared" si="139"/>
        <v>0</v>
      </c>
      <c r="BU94" s="64"/>
      <c r="BV94" s="133">
        <f t="shared" si="140"/>
        <v>0</v>
      </c>
      <c r="BW94" s="73"/>
      <c r="BX94" s="133">
        <f t="shared" si="141"/>
        <v>0</v>
      </c>
      <c r="BY94" s="64"/>
      <c r="BZ94" s="133">
        <f t="shared" si="142"/>
        <v>0</v>
      </c>
      <c r="CA94" s="73"/>
      <c r="CB94" s="67"/>
      <c r="CC94" s="64"/>
      <c r="CD94" s="133">
        <f t="shared" si="143"/>
        <v>0</v>
      </c>
      <c r="CE94" s="64"/>
      <c r="CF94" s="58"/>
      <c r="CG94" s="60"/>
      <c r="CH94" s="133">
        <f t="shared" si="144"/>
        <v>0</v>
      </c>
      <c r="CI94" s="64"/>
      <c r="CJ94" s="133">
        <f t="shared" si="111"/>
        <v>0</v>
      </c>
      <c r="CK94" s="64"/>
      <c r="CL94" s="133">
        <f t="shared" si="145"/>
        <v>0</v>
      </c>
      <c r="CM94" s="64"/>
      <c r="CN94" s="133">
        <f t="shared" si="112"/>
        <v>0</v>
      </c>
      <c r="CO94" s="64"/>
      <c r="CP94" s="133">
        <f t="shared" si="113"/>
        <v>0</v>
      </c>
      <c r="CQ94" s="64"/>
      <c r="CR94" s="133">
        <f t="shared" si="114"/>
        <v>0</v>
      </c>
      <c r="CS94" s="64"/>
      <c r="CT94" s="133">
        <f t="shared" si="115"/>
        <v>0</v>
      </c>
      <c r="CU94" s="60"/>
      <c r="CV94" s="133">
        <f t="shared" si="146"/>
        <v>0</v>
      </c>
      <c r="CW94" s="60"/>
      <c r="CX94" s="58"/>
      <c r="CY94" s="58"/>
      <c r="CZ94" s="58"/>
      <c r="DA94" s="58"/>
      <c r="DB94" s="58"/>
      <c r="DC94" s="58"/>
      <c r="DD94" s="58"/>
      <c r="DE94" s="70">
        <f t="shared" si="107"/>
        <v>69</v>
      </c>
      <c r="DF94" s="70">
        <f t="shared" si="107"/>
        <v>10065268.7776368</v>
      </c>
      <c r="DG94" s="71">
        <v>110</v>
      </c>
      <c r="DH94" s="71">
        <v>15652826.179759998</v>
      </c>
      <c r="DI94" s="72">
        <f t="shared" si="103"/>
        <v>179</v>
      </c>
      <c r="DJ94" s="72">
        <f t="shared" si="103"/>
        <v>25718094.957396798</v>
      </c>
    </row>
    <row r="95" spans="1:114" s="179" customFormat="1" ht="45" hidden="1" x14ac:dyDescent="0.25">
      <c r="A95" s="174"/>
      <c r="B95" s="174">
        <v>67</v>
      </c>
      <c r="C95" s="175" t="s">
        <v>283</v>
      </c>
      <c r="D95" s="176" t="s">
        <v>284</v>
      </c>
      <c r="E95" s="50">
        <v>13916</v>
      </c>
      <c r="F95" s="177">
        <v>10.57</v>
      </c>
      <c r="G95" s="178">
        <v>0.2235</v>
      </c>
      <c r="H95" s="135">
        <v>1</v>
      </c>
      <c r="I95" s="54"/>
      <c r="J95" s="54"/>
      <c r="K95" s="121">
        <v>1.4</v>
      </c>
      <c r="L95" s="121">
        <v>1.68</v>
      </c>
      <c r="M95" s="121">
        <v>2.23</v>
      </c>
      <c r="N95" s="122">
        <v>2.57</v>
      </c>
      <c r="O95" s="77"/>
      <c r="P95" s="133">
        <f t="shared" si="117"/>
        <v>0</v>
      </c>
      <c r="Q95" s="64"/>
      <c r="R95" s="133">
        <f t="shared" si="118"/>
        <v>0</v>
      </c>
      <c r="S95" s="64"/>
      <c r="T95" s="133">
        <f t="shared" si="119"/>
        <v>0</v>
      </c>
      <c r="U95" s="60">
        <v>45</v>
      </c>
      <c r="V95" s="133">
        <f>(U95*$E95*$F95*((1-$G95)+$G95*$K95*$H95))</f>
        <v>7210896.9987599999</v>
      </c>
      <c r="W95" s="64"/>
      <c r="X95" s="133">
        <f t="shared" si="120"/>
        <v>0</v>
      </c>
      <c r="Y95" s="64"/>
      <c r="Z95" s="133">
        <f t="shared" si="121"/>
        <v>0</v>
      </c>
      <c r="AA95" s="105"/>
      <c r="AB95" s="58"/>
      <c r="AC95" s="64"/>
      <c r="AD95" s="133">
        <f t="shared" si="122"/>
        <v>0</v>
      </c>
      <c r="AE95" s="64"/>
      <c r="AF95" s="133">
        <f t="shared" si="123"/>
        <v>0</v>
      </c>
      <c r="AG95" s="64"/>
      <c r="AH95" s="133">
        <f t="shared" si="124"/>
        <v>0</v>
      </c>
      <c r="AI95" s="60">
        <v>48</v>
      </c>
      <c r="AJ95" s="133">
        <f t="shared" si="148"/>
        <v>8133464.6590847997</v>
      </c>
      <c r="AK95" s="64"/>
      <c r="AL95" s="133">
        <f t="shared" si="125"/>
        <v>0</v>
      </c>
      <c r="AM95" s="105"/>
      <c r="AN95" s="133">
        <f t="shared" si="108"/>
        <v>0</v>
      </c>
      <c r="AO95" s="64"/>
      <c r="AP95" s="133">
        <f t="shared" si="126"/>
        <v>0</v>
      </c>
      <c r="AQ95" s="64"/>
      <c r="AR95" s="133">
        <f t="shared" si="127"/>
        <v>0</v>
      </c>
      <c r="AS95" s="64"/>
      <c r="AT95" s="133">
        <f t="shared" si="128"/>
        <v>0</v>
      </c>
      <c r="AU95" s="64"/>
      <c r="AV95" s="133">
        <f t="shared" si="129"/>
        <v>0</v>
      </c>
      <c r="AW95" s="64"/>
      <c r="AX95" s="133">
        <f t="shared" si="130"/>
        <v>0</v>
      </c>
      <c r="AY95" s="64"/>
      <c r="AZ95" s="58"/>
      <c r="BA95" s="64"/>
      <c r="BB95" s="133">
        <f t="shared" si="131"/>
        <v>0</v>
      </c>
      <c r="BC95" s="64"/>
      <c r="BD95" s="133">
        <f t="shared" si="132"/>
        <v>0</v>
      </c>
      <c r="BE95" s="64"/>
      <c r="BF95" s="133">
        <f t="shared" si="133"/>
        <v>0</v>
      </c>
      <c r="BG95" s="64"/>
      <c r="BH95" s="133">
        <f t="shared" si="134"/>
        <v>0</v>
      </c>
      <c r="BI95" s="64"/>
      <c r="BJ95" s="58"/>
      <c r="BK95" s="64"/>
      <c r="BL95" s="133">
        <f t="shared" si="135"/>
        <v>0</v>
      </c>
      <c r="BM95" s="64"/>
      <c r="BN95" s="133">
        <f t="shared" si="136"/>
        <v>0</v>
      </c>
      <c r="BO95" s="64"/>
      <c r="BP95" s="133">
        <f t="shared" si="137"/>
        <v>0</v>
      </c>
      <c r="BQ95" s="124"/>
      <c r="BR95" s="133">
        <f t="shared" si="138"/>
        <v>0</v>
      </c>
      <c r="BS95" s="64"/>
      <c r="BT95" s="133">
        <f t="shared" si="139"/>
        <v>0</v>
      </c>
      <c r="BU95" s="64"/>
      <c r="BV95" s="133">
        <f t="shared" si="140"/>
        <v>0</v>
      </c>
      <c r="BW95" s="73"/>
      <c r="BX95" s="133">
        <f t="shared" si="141"/>
        <v>0</v>
      </c>
      <c r="BY95" s="64"/>
      <c r="BZ95" s="133">
        <f t="shared" si="142"/>
        <v>0</v>
      </c>
      <c r="CA95" s="73"/>
      <c r="CB95" s="67"/>
      <c r="CC95" s="64"/>
      <c r="CD95" s="133">
        <f t="shared" si="143"/>
        <v>0</v>
      </c>
      <c r="CE95" s="64"/>
      <c r="CF95" s="58"/>
      <c r="CG95" s="60"/>
      <c r="CH95" s="133">
        <f t="shared" si="144"/>
        <v>0</v>
      </c>
      <c r="CI95" s="64"/>
      <c r="CJ95" s="133">
        <f t="shared" si="111"/>
        <v>0</v>
      </c>
      <c r="CK95" s="64"/>
      <c r="CL95" s="133">
        <f t="shared" si="145"/>
        <v>0</v>
      </c>
      <c r="CM95" s="64"/>
      <c r="CN95" s="133">
        <f t="shared" si="112"/>
        <v>0</v>
      </c>
      <c r="CO95" s="64"/>
      <c r="CP95" s="133">
        <f t="shared" si="113"/>
        <v>0</v>
      </c>
      <c r="CQ95" s="64"/>
      <c r="CR95" s="133">
        <f t="shared" si="114"/>
        <v>0</v>
      </c>
      <c r="CS95" s="64"/>
      <c r="CT95" s="133">
        <f t="shared" si="115"/>
        <v>0</v>
      </c>
      <c r="CU95" s="60"/>
      <c r="CV95" s="133">
        <f t="shared" si="146"/>
        <v>0</v>
      </c>
      <c r="CW95" s="60"/>
      <c r="CX95" s="58"/>
      <c r="CY95" s="58"/>
      <c r="CZ95" s="58"/>
      <c r="DA95" s="58"/>
      <c r="DB95" s="58"/>
      <c r="DC95" s="58"/>
      <c r="DD95" s="58"/>
      <c r="DE95" s="70">
        <f t="shared" si="107"/>
        <v>93</v>
      </c>
      <c r="DF95" s="70">
        <f t="shared" si="107"/>
        <v>15344361.657844801</v>
      </c>
      <c r="DG95" s="71">
        <v>163</v>
      </c>
      <c r="DH95" s="71">
        <v>26147086.425672796</v>
      </c>
      <c r="DI95" s="72">
        <f t="shared" si="103"/>
        <v>256</v>
      </c>
      <c r="DJ95" s="72">
        <f t="shared" si="103"/>
        <v>41491448.083517596</v>
      </c>
    </row>
    <row r="96" spans="1:114" s="179" customFormat="1" ht="59.25" hidden="1" customHeight="1" x14ac:dyDescent="0.25">
      <c r="A96" s="174"/>
      <c r="B96" s="174">
        <v>68</v>
      </c>
      <c r="C96" s="175" t="s">
        <v>285</v>
      </c>
      <c r="D96" s="176" t="s">
        <v>286</v>
      </c>
      <c r="E96" s="50">
        <v>13916</v>
      </c>
      <c r="F96" s="177">
        <v>13.5</v>
      </c>
      <c r="G96" s="178">
        <v>9.9900000000000003E-2</v>
      </c>
      <c r="H96" s="135">
        <v>1</v>
      </c>
      <c r="I96" s="54"/>
      <c r="J96" s="54"/>
      <c r="K96" s="121">
        <v>1.4</v>
      </c>
      <c r="L96" s="121">
        <v>1.68</v>
      </c>
      <c r="M96" s="121">
        <v>2.23</v>
      </c>
      <c r="N96" s="122">
        <v>2.57</v>
      </c>
      <c r="O96" s="77"/>
      <c r="P96" s="133">
        <f>(O96*$E96*$F96*((1-$G96)+$G96*$K96*$H96))</f>
        <v>0</v>
      </c>
      <c r="Q96" s="64"/>
      <c r="R96" s="133">
        <f t="shared" si="118"/>
        <v>0</v>
      </c>
      <c r="S96" s="64"/>
      <c r="T96" s="133">
        <f t="shared" si="119"/>
        <v>0</v>
      </c>
      <c r="U96" s="180">
        <v>30</v>
      </c>
      <c r="V96" s="133">
        <f>(U96*$E96*$F96*((1-$G96)+$G96*$K96*$H96))</f>
        <v>5861193.7608000003</v>
      </c>
      <c r="W96" s="64"/>
      <c r="X96" s="133">
        <f t="shared" si="120"/>
        <v>0</v>
      </c>
      <c r="Y96" s="64"/>
      <c r="Z96" s="133">
        <f t="shared" si="121"/>
        <v>0</v>
      </c>
      <c r="AA96" s="105"/>
      <c r="AB96" s="58"/>
      <c r="AC96" s="64"/>
      <c r="AD96" s="133">
        <f t="shared" si="122"/>
        <v>0</v>
      </c>
      <c r="AE96" s="64"/>
      <c r="AF96" s="133">
        <f t="shared" si="123"/>
        <v>0</v>
      </c>
      <c r="AG96" s="64"/>
      <c r="AH96" s="133">
        <f t="shared" si="124"/>
        <v>0</v>
      </c>
      <c r="AI96" s="60">
        <v>60</v>
      </c>
      <c r="AJ96" s="133">
        <f>(AI96*$E96*$F96*((1-$G96)+$G96*$L96*$H96))</f>
        <v>12037686.786720002</v>
      </c>
      <c r="AK96" s="64"/>
      <c r="AL96" s="133">
        <f t="shared" si="125"/>
        <v>0</v>
      </c>
      <c r="AM96" s="105"/>
      <c r="AN96" s="133">
        <f t="shared" si="108"/>
        <v>0</v>
      </c>
      <c r="AO96" s="64"/>
      <c r="AP96" s="133">
        <f t="shared" si="126"/>
        <v>0</v>
      </c>
      <c r="AQ96" s="64"/>
      <c r="AR96" s="133">
        <f t="shared" si="127"/>
        <v>0</v>
      </c>
      <c r="AS96" s="64"/>
      <c r="AT96" s="133">
        <f t="shared" si="128"/>
        <v>0</v>
      </c>
      <c r="AU96" s="64"/>
      <c r="AV96" s="133">
        <f t="shared" si="129"/>
        <v>0</v>
      </c>
      <c r="AW96" s="64"/>
      <c r="AX96" s="133">
        <f t="shared" si="130"/>
        <v>0</v>
      </c>
      <c r="AY96" s="64"/>
      <c r="AZ96" s="58"/>
      <c r="BA96" s="64"/>
      <c r="BB96" s="133">
        <f t="shared" si="131"/>
        <v>0</v>
      </c>
      <c r="BC96" s="64"/>
      <c r="BD96" s="133">
        <f t="shared" si="132"/>
        <v>0</v>
      </c>
      <c r="BE96" s="64"/>
      <c r="BF96" s="133">
        <f t="shared" si="133"/>
        <v>0</v>
      </c>
      <c r="BG96" s="64"/>
      <c r="BH96" s="133">
        <f t="shared" si="134"/>
        <v>0</v>
      </c>
      <c r="BI96" s="64"/>
      <c r="BJ96" s="58"/>
      <c r="BK96" s="64"/>
      <c r="BL96" s="133">
        <f t="shared" si="135"/>
        <v>0</v>
      </c>
      <c r="BM96" s="64"/>
      <c r="BN96" s="133">
        <f t="shared" si="136"/>
        <v>0</v>
      </c>
      <c r="BO96" s="64"/>
      <c r="BP96" s="133">
        <f t="shared" si="137"/>
        <v>0</v>
      </c>
      <c r="BQ96" s="124"/>
      <c r="BR96" s="133">
        <f t="shared" si="138"/>
        <v>0</v>
      </c>
      <c r="BS96" s="64"/>
      <c r="BT96" s="133">
        <f t="shared" si="139"/>
        <v>0</v>
      </c>
      <c r="BU96" s="64"/>
      <c r="BV96" s="133">
        <f t="shared" si="140"/>
        <v>0</v>
      </c>
      <c r="BW96" s="73"/>
      <c r="BX96" s="133">
        <f t="shared" si="141"/>
        <v>0</v>
      </c>
      <c r="BY96" s="64"/>
      <c r="BZ96" s="133">
        <f t="shared" si="142"/>
        <v>0</v>
      </c>
      <c r="CA96" s="73"/>
      <c r="CB96" s="67"/>
      <c r="CC96" s="64"/>
      <c r="CD96" s="133">
        <f t="shared" si="143"/>
        <v>0</v>
      </c>
      <c r="CE96" s="64"/>
      <c r="CF96" s="58"/>
      <c r="CG96" s="60"/>
      <c r="CH96" s="133">
        <f t="shared" si="144"/>
        <v>0</v>
      </c>
      <c r="CI96" s="64"/>
      <c r="CJ96" s="133">
        <f t="shared" si="111"/>
        <v>0</v>
      </c>
      <c r="CK96" s="64"/>
      <c r="CL96" s="133">
        <f t="shared" si="145"/>
        <v>0</v>
      </c>
      <c r="CM96" s="64"/>
      <c r="CN96" s="133">
        <f t="shared" si="112"/>
        <v>0</v>
      </c>
      <c r="CO96" s="64"/>
      <c r="CP96" s="133">
        <f t="shared" si="113"/>
        <v>0</v>
      </c>
      <c r="CQ96" s="64"/>
      <c r="CR96" s="133">
        <f t="shared" si="114"/>
        <v>0</v>
      </c>
      <c r="CS96" s="64"/>
      <c r="CT96" s="133">
        <f t="shared" si="115"/>
        <v>0</v>
      </c>
      <c r="CU96" s="60"/>
      <c r="CV96" s="133">
        <f t="shared" si="146"/>
        <v>0</v>
      </c>
      <c r="CW96" s="60"/>
      <c r="CX96" s="58"/>
      <c r="CY96" s="58"/>
      <c r="CZ96" s="58"/>
      <c r="DA96" s="58"/>
      <c r="DB96" s="58"/>
      <c r="DC96" s="58"/>
      <c r="DD96" s="58"/>
      <c r="DE96" s="70">
        <f t="shared" si="107"/>
        <v>90</v>
      </c>
      <c r="DF96" s="70">
        <f t="shared" si="107"/>
        <v>17898880.547520004</v>
      </c>
      <c r="DG96" s="71">
        <v>79</v>
      </c>
      <c r="DH96" s="71">
        <v>15481771.793207999</v>
      </c>
      <c r="DI96" s="72">
        <f t="shared" si="103"/>
        <v>169</v>
      </c>
      <c r="DJ96" s="72">
        <f t="shared" si="103"/>
        <v>33380652.340728004</v>
      </c>
    </row>
    <row r="97" spans="1:114" s="179" customFormat="1" ht="57" hidden="1" x14ac:dyDescent="0.25">
      <c r="A97" s="174"/>
      <c r="B97" s="181">
        <v>69</v>
      </c>
      <c r="C97" s="175" t="s">
        <v>287</v>
      </c>
      <c r="D97" s="182" t="s">
        <v>288</v>
      </c>
      <c r="E97" s="50">
        <v>13916</v>
      </c>
      <c r="F97" s="177">
        <v>16.03</v>
      </c>
      <c r="G97" s="178">
        <v>8.4900000000000003E-2</v>
      </c>
      <c r="H97" s="135">
        <v>1</v>
      </c>
      <c r="I97" s="54"/>
      <c r="J97" s="54"/>
      <c r="K97" s="121">
        <v>1.4</v>
      </c>
      <c r="L97" s="121">
        <v>1.68</v>
      </c>
      <c r="M97" s="121">
        <v>2.23</v>
      </c>
      <c r="N97" s="122">
        <v>2.57</v>
      </c>
      <c r="O97" s="121"/>
      <c r="P97" s="121"/>
      <c r="Q97" s="142"/>
      <c r="R97" s="142"/>
      <c r="S97" s="121"/>
      <c r="T97" s="142"/>
      <c r="U97" s="60">
        <v>75</v>
      </c>
      <c r="V97" s="133">
        <f>(U97*$E97*$F97*((1-$G97)+$G97*$K97*$H97))</f>
        <v>17298679.153560001</v>
      </c>
      <c r="W97" s="121"/>
      <c r="X97" s="121"/>
      <c r="Y97" s="121"/>
      <c r="Z97" s="142"/>
      <c r="AA97" s="142"/>
      <c r="AB97" s="142"/>
      <c r="AC97" s="142"/>
      <c r="AD97" s="142"/>
      <c r="AE97" s="121"/>
      <c r="AF97" s="121"/>
      <c r="AG97" s="142"/>
      <c r="AH97" s="142"/>
      <c r="AI97" s="105">
        <v>12</v>
      </c>
      <c r="AJ97" s="133">
        <f>(AI97*$E97*$F97*((1-$G97)+$G97*$L97*$H97))</f>
        <v>2831423.4977683206</v>
      </c>
      <c r="AK97" s="121"/>
      <c r="AL97" s="142"/>
      <c r="AM97" s="142"/>
      <c r="AN97" s="142"/>
      <c r="AO97" s="142"/>
      <c r="AP97" s="142"/>
      <c r="AQ97" s="142"/>
      <c r="AR97" s="142"/>
      <c r="AS97" s="142"/>
      <c r="AT97" s="142"/>
      <c r="AU97" s="142"/>
      <c r="AV97" s="142"/>
      <c r="AW97" s="142"/>
      <c r="AX97" s="142"/>
      <c r="AY97" s="142"/>
      <c r="AZ97" s="142"/>
      <c r="BA97" s="142"/>
      <c r="BB97" s="142"/>
      <c r="BC97" s="142"/>
      <c r="BD97" s="142"/>
      <c r="BE97" s="121"/>
      <c r="BF97" s="142"/>
      <c r="BG97" s="142"/>
      <c r="BH97" s="142"/>
      <c r="BI97" s="142"/>
      <c r="BJ97" s="142"/>
      <c r="BK97" s="142"/>
      <c r="BL97" s="121"/>
      <c r="BM97" s="142"/>
      <c r="BN97" s="142"/>
      <c r="BO97" s="142"/>
      <c r="BP97" s="142"/>
      <c r="BQ97" s="142"/>
      <c r="BR97" s="142"/>
      <c r="BS97" s="142"/>
      <c r="BT97" s="142"/>
      <c r="BU97" s="142"/>
      <c r="BV97" s="142"/>
      <c r="BW97" s="142"/>
      <c r="BX97" s="142"/>
      <c r="BY97" s="142"/>
      <c r="BZ97" s="142"/>
      <c r="CA97" s="142"/>
      <c r="CB97" s="142"/>
      <c r="CC97" s="142"/>
      <c r="CD97" s="142"/>
      <c r="CE97" s="142"/>
      <c r="CF97" s="142"/>
      <c r="CG97" s="142"/>
      <c r="CH97" s="142"/>
      <c r="CI97" s="142"/>
      <c r="CJ97" s="133">
        <f t="shared" si="111"/>
        <v>0</v>
      </c>
      <c r="CK97" s="142"/>
      <c r="CL97" s="133">
        <f t="shared" si="145"/>
        <v>0</v>
      </c>
      <c r="CM97" s="142"/>
      <c r="CN97" s="133">
        <f>(CM97*$E97*$F97*((1-$G97)+$G97*$L97*$H97))</f>
        <v>0</v>
      </c>
      <c r="CO97" s="142"/>
      <c r="CP97" s="133">
        <f>(CO97*$E97*$F97*((1-$G97)+$G97*$L97*$H97))</f>
        <v>0</v>
      </c>
      <c r="CQ97" s="142"/>
      <c r="CR97" s="133">
        <f>(CQ97*$E97*$F97*((1-$G97)+$G97*$M97*$H97))</f>
        <v>0</v>
      </c>
      <c r="CS97" s="142"/>
      <c r="CT97" s="133">
        <f t="shared" si="115"/>
        <v>0</v>
      </c>
      <c r="CU97" s="142"/>
      <c r="CV97" s="142"/>
      <c r="CW97" s="142"/>
      <c r="CX97" s="142"/>
      <c r="CY97" s="58"/>
      <c r="CZ97" s="58"/>
      <c r="DA97" s="58"/>
      <c r="DB97" s="58"/>
      <c r="DC97" s="58"/>
      <c r="DD97" s="58"/>
      <c r="DE97" s="70">
        <f t="shared" si="107"/>
        <v>87</v>
      </c>
      <c r="DF97" s="70">
        <f t="shared" si="107"/>
        <v>20130102.651328322</v>
      </c>
      <c r="DG97" s="71">
        <v>260</v>
      </c>
      <c r="DH97" s="71">
        <v>60339957.592667207</v>
      </c>
      <c r="DI97" s="72">
        <f t="shared" si="103"/>
        <v>347</v>
      </c>
      <c r="DJ97" s="72">
        <f t="shared" si="103"/>
        <v>80470060.243995532</v>
      </c>
    </row>
    <row r="98" spans="1:114" s="179" customFormat="1" ht="45" hidden="1" x14ac:dyDescent="0.25">
      <c r="A98" s="174"/>
      <c r="B98" s="183">
        <v>70</v>
      </c>
      <c r="C98" s="175" t="s">
        <v>289</v>
      </c>
      <c r="D98" s="172" t="s">
        <v>290</v>
      </c>
      <c r="E98" s="50">
        <v>13916</v>
      </c>
      <c r="F98" s="177">
        <v>20.54</v>
      </c>
      <c r="G98" s="178">
        <v>5.6399999999999999E-2</v>
      </c>
      <c r="H98" s="135">
        <v>1</v>
      </c>
      <c r="I98" s="54"/>
      <c r="J98" s="54"/>
      <c r="K98" s="121">
        <v>1.4</v>
      </c>
      <c r="L98" s="121">
        <v>1.68</v>
      </c>
      <c r="M98" s="121">
        <v>2.23</v>
      </c>
      <c r="N98" s="122">
        <v>2.57</v>
      </c>
      <c r="O98" s="77"/>
      <c r="P98" s="133"/>
      <c r="Q98" s="64"/>
      <c r="R98" s="133"/>
      <c r="S98" s="64"/>
      <c r="T98" s="133"/>
      <c r="U98" s="180">
        <v>70</v>
      </c>
      <c r="V98" s="133">
        <f t="shared" ref="V98:V99" si="149">(U98*$E98*$F98*((1-$G98)+$G98*$K98*$H98))</f>
        <v>20459814.863488</v>
      </c>
      <c r="W98" s="64"/>
      <c r="X98" s="133"/>
      <c r="Y98" s="64"/>
      <c r="Z98" s="133"/>
      <c r="AA98" s="105"/>
      <c r="AB98" s="58"/>
      <c r="AC98" s="64"/>
      <c r="AD98" s="133"/>
      <c r="AE98" s="64"/>
      <c r="AF98" s="133"/>
      <c r="AG98" s="64"/>
      <c r="AH98" s="133"/>
      <c r="AI98" s="60">
        <v>12</v>
      </c>
      <c r="AJ98" s="133">
        <f>(AI98*$E98*$F98*((1-$G98)+$G98*$L98*$H98))</f>
        <v>3561563.6413593595</v>
      </c>
      <c r="AK98" s="64"/>
      <c r="AL98" s="133"/>
      <c r="AM98" s="105"/>
      <c r="AN98" s="133"/>
      <c r="AO98" s="64"/>
      <c r="AP98" s="133"/>
      <c r="AQ98" s="64"/>
      <c r="AR98" s="133"/>
      <c r="AS98" s="64"/>
      <c r="AT98" s="133"/>
      <c r="AU98" s="64"/>
      <c r="AV98" s="133"/>
      <c r="AW98" s="64"/>
      <c r="AX98" s="133"/>
      <c r="AY98" s="64"/>
      <c r="AZ98" s="58"/>
      <c r="BA98" s="64"/>
      <c r="BB98" s="133"/>
      <c r="BC98" s="64"/>
      <c r="BD98" s="133"/>
      <c r="BE98" s="64"/>
      <c r="BF98" s="133"/>
      <c r="BG98" s="64"/>
      <c r="BH98" s="133"/>
      <c r="BI98" s="64"/>
      <c r="BJ98" s="58"/>
      <c r="BK98" s="64"/>
      <c r="BL98" s="133"/>
      <c r="BM98" s="64"/>
      <c r="BN98" s="133"/>
      <c r="BO98" s="64"/>
      <c r="BP98" s="133"/>
      <c r="BQ98" s="124"/>
      <c r="BR98" s="133"/>
      <c r="BS98" s="64"/>
      <c r="BT98" s="133"/>
      <c r="BU98" s="64"/>
      <c r="BV98" s="133"/>
      <c r="BW98" s="73"/>
      <c r="BX98" s="133"/>
      <c r="BY98" s="64"/>
      <c r="BZ98" s="133"/>
      <c r="CA98" s="73"/>
      <c r="CB98" s="67"/>
      <c r="CC98" s="64"/>
      <c r="CD98" s="133"/>
      <c r="CE98" s="64"/>
      <c r="CF98" s="58"/>
      <c r="CG98" s="60"/>
      <c r="CH98" s="133">
        <f t="shared" ref="CH98:CH101" si="150">(CG98*$E98*$F98*((1-$G98)+$G98*$L98*$H98))</f>
        <v>0</v>
      </c>
      <c r="CI98" s="64"/>
      <c r="CJ98" s="133">
        <f t="shared" si="111"/>
        <v>0</v>
      </c>
      <c r="CK98" s="64"/>
      <c r="CL98" s="133">
        <f t="shared" si="145"/>
        <v>0</v>
      </c>
      <c r="CM98" s="64"/>
      <c r="CN98" s="133">
        <f t="shared" ref="CN98:CN101" si="151">(CM98*$E98*$F98*((1-$G98)+$G98*$L98*$H98))</f>
        <v>0</v>
      </c>
      <c r="CO98" s="64"/>
      <c r="CP98" s="133">
        <f t="shared" ref="CP98:CP101" si="152">(CO98*$E98*$F98*((1-$G98)+$G98*$L98*$H98))</f>
        <v>0</v>
      </c>
      <c r="CQ98" s="64"/>
      <c r="CR98" s="133">
        <f t="shared" ref="CR98:CR101" si="153">(CQ98*$E98*$F98*((1-$G98)+$G98*$M98*$H98))</f>
        <v>0</v>
      </c>
      <c r="CS98" s="64"/>
      <c r="CT98" s="133">
        <f t="shared" si="115"/>
        <v>0</v>
      </c>
      <c r="CU98" s="60"/>
      <c r="CV98" s="133"/>
      <c r="CW98" s="60"/>
      <c r="CX98" s="58"/>
      <c r="CY98" s="58"/>
      <c r="CZ98" s="58"/>
      <c r="DA98" s="58"/>
      <c r="DB98" s="58"/>
      <c r="DC98" s="58"/>
      <c r="DD98" s="58"/>
      <c r="DE98" s="70">
        <f t="shared" si="107"/>
        <v>82</v>
      </c>
      <c r="DF98" s="70">
        <f t="shared" si="107"/>
        <v>24021378.504847359</v>
      </c>
      <c r="DG98" s="71">
        <v>135</v>
      </c>
      <c r="DH98" s="71">
        <v>39458214.379583992</v>
      </c>
      <c r="DI98" s="72">
        <f t="shared" si="103"/>
        <v>217</v>
      </c>
      <c r="DJ98" s="72">
        <f t="shared" si="103"/>
        <v>63479592.884431347</v>
      </c>
    </row>
    <row r="99" spans="1:114" s="179" customFormat="1" ht="45" hidden="1" x14ac:dyDescent="0.25">
      <c r="A99" s="174"/>
      <c r="B99" s="183">
        <v>71</v>
      </c>
      <c r="C99" s="175" t="s">
        <v>291</v>
      </c>
      <c r="D99" s="172" t="s">
        <v>292</v>
      </c>
      <c r="E99" s="50">
        <v>13916</v>
      </c>
      <c r="F99" s="177">
        <v>27.22</v>
      </c>
      <c r="G99" s="178">
        <v>2.8199999999999999E-2</v>
      </c>
      <c r="H99" s="135">
        <v>1</v>
      </c>
      <c r="I99" s="54"/>
      <c r="J99" s="54"/>
      <c r="K99" s="121">
        <v>1.4</v>
      </c>
      <c r="L99" s="121">
        <v>1.68</v>
      </c>
      <c r="M99" s="121">
        <v>2.23</v>
      </c>
      <c r="N99" s="122">
        <v>2.57</v>
      </c>
      <c r="O99" s="77"/>
      <c r="P99" s="133"/>
      <c r="Q99" s="64"/>
      <c r="R99" s="133"/>
      <c r="S99" s="64"/>
      <c r="T99" s="133"/>
      <c r="U99" s="180">
        <v>240</v>
      </c>
      <c r="V99" s="133">
        <f t="shared" si="149"/>
        <v>91935914.617343992</v>
      </c>
      <c r="W99" s="64"/>
      <c r="X99" s="133"/>
      <c r="Y99" s="64"/>
      <c r="Z99" s="133"/>
      <c r="AA99" s="105"/>
      <c r="AB99" s="58"/>
      <c r="AC99" s="64"/>
      <c r="AD99" s="133"/>
      <c r="AE99" s="64"/>
      <c r="AF99" s="133"/>
      <c r="AG99" s="64"/>
      <c r="AH99" s="133"/>
      <c r="AI99" s="60">
        <v>12</v>
      </c>
      <c r="AJ99" s="133">
        <f t="shared" ref="AJ99:AJ101" si="154">(AI99*$E99*$F99*((1-$G99)+$G99*$L99*$H99))</f>
        <v>4632687.1744742403</v>
      </c>
      <c r="AK99" s="64"/>
      <c r="AL99" s="133"/>
      <c r="AM99" s="105"/>
      <c r="AN99" s="133"/>
      <c r="AO99" s="64"/>
      <c r="AP99" s="133"/>
      <c r="AQ99" s="64"/>
      <c r="AR99" s="133"/>
      <c r="AS99" s="64"/>
      <c r="AT99" s="133"/>
      <c r="AU99" s="64"/>
      <c r="AV99" s="133"/>
      <c r="AW99" s="64"/>
      <c r="AX99" s="133"/>
      <c r="AY99" s="64"/>
      <c r="AZ99" s="58"/>
      <c r="BA99" s="64"/>
      <c r="BB99" s="133"/>
      <c r="BC99" s="64"/>
      <c r="BD99" s="133"/>
      <c r="BE99" s="64"/>
      <c r="BF99" s="133"/>
      <c r="BG99" s="64"/>
      <c r="BH99" s="133"/>
      <c r="BI99" s="64"/>
      <c r="BJ99" s="58"/>
      <c r="BK99" s="64"/>
      <c r="BL99" s="133"/>
      <c r="BM99" s="64"/>
      <c r="BN99" s="133"/>
      <c r="BO99" s="64"/>
      <c r="BP99" s="133"/>
      <c r="BQ99" s="124"/>
      <c r="BR99" s="133"/>
      <c r="BS99" s="64"/>
      <c r="BT99" s="133"/>
      <c r="BU99" s="64"/>
      <c r="BV99" s="133"/>
      <c r="BW99" s="73"/>
      <c r="BX99" s="133"/>
      <c r="BY99" s="64"/>
      <c r="BZ99" s="133"/>
      <c r="CA99" s="73"/>
      <c r="CB99" s="67"/>
      <c r="CC99" s="64"/>
      <c r="CD99" s="133"/>
      <c r="CE99" s="64"/>
      <c r="CF99" s="58"/>
      <c r="CG99" s="60"/>
      <c r="CH99" s="133">
        <f t="shared" si="150"/>
        <v>0</v>
      </c>
      <c r="CI99" s="64"/>
      <c r="CJ99" s="133">
        <f t="shared" si="111"/>
        <v>0</v>
      </c>
      <c r="CK99" s="64"/>
      <c r="CL99" s="133">
        <f t="shared" si="145"/>
        <v>0</v>
      </c>
      <c r="CM99" s="64"/>
      <c r="CN99" s="133">
        <f t="shared" si="151"/>
        <v>0</v>
      </c>
      <c r="CO99" s="64"/>
      <c r="CP99" s="133">
        <f t="shared" si="152"/>
        <v>0</v>
      </c>
      <c r="CQ99" s="64"/>
      <c r="CR99" s="133">
        <f t="shared" si="153"/>
        <v>0</v>
      </c>
      <c r="CS99" s="64"/>
      <c r="CT99" s="133">
        <f t="shared" si="115"/>
        <v>0</v>
      </c>
      <c r="CU99" s="60"/>
      <c r="CV99" s="133"/>
      <c r="CW99" s="60"/>
      <c r="CX99" s="58"/>
      <c r="CY99" s="58"/>
      <c r="CZ99" s="58"/>
      <c r="DA99" s="58"/>
      <c r="DB99" s="58"/>
      <c r="DC99" s="58"/>
      <c r="DD99" s="58"/>
      <c r="DE99" s="70">
        <f t="shared" si="107"/>
        <v>252</v>
      </c>
      <c r="DF99" s="70">
        <f t="shared" si="107"/>
        <v>96568601.791818231</v>
      </c>
      <c r="DG99" s="71">
        <v>242</v>
      </c>
      <c r="DH99" s="71">
        <v>92737938.682762235</v>
      </c>
      <c r="DI99" s="72">
        <f t="shared" si="103"/>
        <v>494</v>
      </c>
      <c r="DJ99" s="72">
        <f t="shared" si="103"/>
        <v>189306540.47458047</v>
      </c>
    </row>
    <row r="100" spans="1:114" s="179" customFormat="1" ht="60" hidden="1" x14ac:dyDescent="0.25">
      <c r="A100" s="174"/>
      <c r="B100" s="129">
        <v>72</v>
      </c>
      <c r="C100" s="129" t="s">
        <v>293</v>
      </c>
      <c r="D100" s="130" t="s">
        <v>294</v>
      </c>
      <c r="E100" s="50">
        <v>13916</v>
      </c>
      <c r="F100" s="177">
        <v>34.01</v>
      </c>
      <c r="G100" s="178">
        <v>5.8400000000000001E-2</v>
      </c>
      <c r="H100" s="135">
        <v>1</v>
      </c>
      <c r="I100" s="54"/>
      <c r="J100" s="54"/>
      <c r="K100" s="121">
        <v>1.4</v>
      </c>
      <c r="L100" s="121">
        <v>1.68</v>
      </c>
      <c r="M100" s="121">
        <v>2.23</v>
      </c>
      <c r="N100" s="122">
        <v>2.57</v>
      </c>
      <c r="O100" s="77"/>
      <c r="P100" s="133"/>
      <c r="Q100" s="64"/>
      <c r="R100" s="133"/>
      <c r="S100" s="64"/>
      <c r="T100" s="133"/>
      <c r="U100" s="184">
        <v>20</v>
      </c>
      <c r="V100" s="133">
        <f>(U100*$E100*$F100*((1-$G100)+$G100*$K100*$H100))</f>
        <v>9686781.0923519991</v>
      </c>
      <c r="W100" s="64"/>
      <c r="X100" s="133"/>
      <c r="Y100" s="64"/>
      <c r="Z100" s="133"/>
      <c r="AA100" s="105"/>
      <c r="AB100" s="58"/>
      <c r="AC100" s="64"/>
      <c r="AD100" s="133"/>
      <c r="AE100" s="64"/>
      <c r="AF100" s="133"/>
      <c r="AG100" s="64"/>
      <c r="AH100" s="133"/>
      <c r="AI100" s="60">
        <v>24</v>
      </c>
      <c r="AJ100" s="133">
        <f t="shared" si="154"/>
        <v>11809876.340398079</v>
      </c>
      <c r="AK100" s="64"/>
      <c r="AL100" s="133"/>
      <c r="AM100" s="105"/>
      <c r="AN100" s="133"/>
      <c r="AO100" s="64"/>
      <c r="AP100" s="133"/>
      <c r="AQ100" s="64"/>
      <c r="AR100" s="133"/>
      <c r="AS100" s="64"/>
      <c r="AT100" s="133"/>
      <c r="AU100" s="64"/>
      <c r="AV100" s="133"/>
      <c r="AW100" s="64"/>
      <c r="AX100" s="133"/>
      <c r="AY100" s="64"/>
      <c r="AZ100" s="58"/>
      <c r="BA100" s="64"/>
      <c r="BB100" s="133"/>
      <c r="BC100" s="64"/>
      <c r="BD100" s="133"/>
      <c r="BE100" s="64"/>
      <c r="BF100" s="133"/>
      <c r="BG100" s="64"/>
      <c r="BH100" s="133"/>
      <c r="BI100" s="64"/>
      <c r="BJ100" s="58"/>
      <c r="BK100" s="64"/>
      <c r="BL100" s="133"/>
      <c r="BM100" s="64"/>
      <c r="BN100" s="133"/>
      <c r="BO100" s="64"/>
      <c r="BP100" s="133"/>
      <c r="BQ100" s="124"/>
      <c r="BR100" s="133"/>
      <c r="BS100" s="64"/>
      <c r="BT100" s="133"/>
      <c r="BU100" s="64"/>
      <c r="BV100" s="133"/>
      <c r="BW100" s="73"/>
      <c r="BX100" s="133"/>
      <c r="BY100" s="64"/>
      <c r="BZ100" s="133"/>
      <c r="CA100" s="73"/>
      <c r="CB100" s="67"/>
      <c r="CC100" s="64"/>
      <c r="CD100" s="133"/>
      <c r="CE100" s="64"/>
      <c r="CF100" s="58"/>
      <c r="CG100" s="60"/>
      <c r="CH100" s="133">
        <f t="shared" si="150"/>
        <v>0</v>
      </c>
      <c r="CI100" s="64"/>
      <c r="CJ100" s="133">
        <f t="shared" si="111"/>
        <v>0</v>
      </c>
      <c r="CK100" s="64"/>
      <c r="CL100" s="133"/>
      <c r="CM100" s="64"/>
      <c r="CN100" s="133">
        <f t="shared" si="151"/>
        <v>0</v>
      </c>
      <c r="CO100" s="64"/>
      <c r="CP100" s="133">
        <f t="shared" si="152"/>
        <v>0</v>
      </c>
      <c r="CQ100" s="64"/>
      <c r="CR100" s="133">
        <f t="shared" si="153"/>
        <v>0</v>
      </c>
      <c r="CS100" s="64"/>
      <c r="CT100" s="133">
        <f t="shared" si="115"/>
        <v>0</v>
      </c>
      <c r="CU100" s="60"/>
      <c r="CV100" s="133"/>
      <c r="CW100" s="60"/>
      <c r="CX100" s="58"/>
      <c r="CY100" s="58"/>
      <c r="CZ100" s="58"/>
      <c r="DA100" s="58"/>
      <c r="DB100" s="58"/>
      <c r="DC100" s="58"/>
      <c r="DD100" s="58"/>
      <c r="DE100" s="70">
        <f t="shared" si="107"/>
        <v>44</v>
      </c>
      <c r="DF100" s="70">
        <f t="shared" si="107"/>
        <v>21496657.432750076</v>
      </c>
      <c r="DG100" s="71">
        <v>20</v>
      </c>
      <c r="DH100" s="71">
        <v>9686781.0923519991</v>
      </c>
      <c r="DI100" s="72">
        <f t="shared" si="103"/>
        <v>64</v>
      </c>
      <c r="DJ100" s="72">
        <f t="shared" si="103"/>
        <v>31183438.525102075</v>
      </c>
    </row>
    <row r="101" spans="1:114" s="179" customFormat="1" ht="60" hidden="1" x14ac:dyDescent="0.25">
      <c r="A101" s="174"/>
      <c r="B101" s="129">
        <v>73</v>
      </c>
      <c r="C101" s="129" t="s">
        <v>295</v>
      </c>
      <c r="D101" s="130" t="s">
        <v>296</v>
      </c>
      <c r="E101" s="50">
        <v>13916</v>
      </c>
      <c r="F101" s="177">
        <v>56.65</v>
      </c>
      <c r="G101" s="178">
        <v>2.3E-3</v>
      </c>
      <c r="H101" s="135">
        <v>1</v>
      </c>
      <c r="I101" s="54"/>
      <c r="J101" s="54"/>
      <c r="K101" s="121">
        <v>1.4</v>
      </c>
      <c r="L101" s="121">
        <v>1.68</v>
      </c>
      <c r="M101" s="121">
        <v>2.23</v>
      </c>
      <c r="N101" s="122">
        <v>2.57</v>
      </c>
      <c r="O101" s="77"/>
      <c r="P101" s="133"/>
      <c r="Q101" s="64"/>
      <c r="R101" s="133"/>
      <c r="S101" s="64"/>
      <c r="T101" s="133"/>
      <c r="U101" s="184">
        <v>60</v>
      </c>
      <c r="V101" s="133">
        <f>(U101*$E101*$F101*((1-$G101)+$G101*$K101*$H101))</f>
        <v>47344000.445280001</v>
      </c>
      <c r="W101" s="64"/>
      <c r="X101" s="133"/>
      <c r="Y101" s="64"/>
      <c r="Z101" s="133"/>
      <c r="AA101" s="105"/>
      <c r="AB101" s="58"/>
      <c r="AC101" s="64"/>
      <c r="AD101" s="133"/>
      <c r="AE101" s="64"/>
      <c r="AF101" s="133"/>
      <c r="AG101" s="64"/>
      <c r="AH101" s="133"/>
      <c r="AI101" s="60">
        <v>55</v>
      </c>
      <c r="AJ101" s="133">
        <f t="shared" si="154"/>
        <v>43426590.127228007</v>
      </c>
      <c r="AK101" s="64"/>
      <c r="AL101" s="133"/>
      <c r="AM101" s="105"/>
      <c r="AN101" s="133"/>
      <c r="AO101" s="64"/>
      <c r="AP101" s="133"/>
      <c r="AQ101" s="64"/>
      <c r="AR101" s="133"/>
      <c r="AS101" s="64"/>
      <c r="AT101" s="133"/>
      <c r="AU101" s="64"/>
      <c r="AV101" s="133"/>
      <c r="AW101" s="64"/>
      <c r="AX101" s="133"/>
      <c r="AY101" s="64"/>
      <c r="AZ101" s="58"/>
      <c r="BA101" s="64"/>
      <c r="BB101" s="133"/>
      <c r="BC101" s="64"/>
      <c r="BD101" s="133"/>
      <c r="BE101" s="64"/>
      <c r="BF101" s="133"/>
      <c r="BG101" s="64"/>
      <c r="BH101" s="133"/>
      <c r="BI101" s="64"/>
      <c r="BJ101" s="58"/>
      <c r="BK101" s="64"/>
      <c r="BL101" s="133"/>
      <c r="BM101" s="64"/>
      <c r="BN101" s="133"/>
      <c r="BO101" s="64"/>
      <c r="BP101" s="133"/>
      <c r="BQ101" s="124"/>
      <c r="BR101" s="133"/>
      <c r="BS101" s="64"/>
      <c r="BT101" s="133"/>
      <c r="BU101" s="64"/>
      <c r="BV101" s="133"/>
      <c r="BW101" s="73"/>
      <c r="BX101" s="133"/>
      <c r="BY101" s="64"/>
      <c r="BZ101" s="133"/>
      <c r="CA101" s="73"/>
      <c r="CB101" s="67"/>
      <c r="CC101" s="64"/>
      <c r="CD101" s="133"/>
      <c r="CE101" s="64"/>
      <c r="CF101" s="58"/>
      <c r="CG101" s="60"/>
      <c r="CH101" s="133">
        <f t="shared" si="150"/>
        <v>0</v>
      </c>
      <c r="CI101" s="64"/>
      <c r="CJ101" s="133">
        <f t="shared" si="111"/>
        <v>0</v>
      </c>
      <c r="CK101" s="64"/>
      <c r="CL101" s="133"/>
      <c r="CM101" s="64"/>
      <c r="CN101" s="133">
        <f t="shared" si="151"/>
        <v>0</v>
      </c>
      <c r="CO101" s="64"/>
      <c r="CP101" s="133">
        <f t="shared" si="152"/>
        <v>0</v>
      </c>
      <c r="CQ101" s="64"/>
      <c r="CR101" s="133">
        <f t="shared" si="153"/>
        <v>0</v>
      </c>
      <c r="CS101" s="64"/>
      <c r="CT101" s="133">
        <f t="shared" si="115"/>
        <v>0</v>
      </c>
      <c r="CU101" s="60"/>
      <c r="CV101" s="133"/>
      <c r="CW101" s="60"/>
      <c r="CX101" s="58"/>
      <c r="CY101" s="58"/>
      <c r="CZ101" s="58"/>
      <c r="DA101" s="58"/>
      <c r="DB101" s="58"/>
      <c r="DC101" s="58"/>
      <c r="DD101" s="58"/>
      <c r="DE101" s="70">
        <f t="shared" si="107"/>
        <v>115</v>
      </c>
      <c r="DF101" s="70">
        <f t="shared" si="107"/>
        <v>90770590.572508007</v>
      </c>
      <c r="DG101" s="71">
        <v>90</v>
      </c>
      <c r="DH101" s="71">
        <v>71016000.667920008</v>
      </c>
      <c r="DI101" s="72">
        <f t="shared" si="103"/>
        <v>205</v>
      </c>
      <c r="DJ101" s="72">
        <f t="shared" si="103"/>
        <v>161786591.24042803</v>
      </c>
    </row>
    <row r="102" spans="1:114" s="179" customFormat="1" hidden="1" x14ac:dyDescent="0.25">
      <c r="A102" s="174"/>
      <c r="B102" s="174">
        <v>74</v>
      </c>
      <c r="C102" s="185" t="s">
        <v>297</v>
      </c>
      <c r="D102" s="49" t="s">
        <v>298</v>
      </c>
      <c r="E102" s="50">
        <v>13916</v>
      </c>
      <c r="F102" s="186">
        <v>0.74</v>
      </c>
      <c r="G102" s="52"/>
      <c r="H102" s="135">
        <v>1</v>
      </c>
      <c r="I102" s="54"/>
      <c r="J102" s="54"/>
      <c r="K102" s="121">
        <v>1.4</v>
      </c>
      <c r="L102" s="121">
        <v>1.68</v>
      </c>
      <c r="M102" s="121">
        <v>2.23</v>
      </c>
      <c r="N102" s="122">
        <v>2.57</v>
      </c>
      <c r="O102" s="77">
        <v>0</v>
      </c>
      <c r="P102" s="58">
        <f>SUM(O102*$E102*$F102*$H102*$K102*$P$9)</f>
        <v>0</v>
      </c>
      <c r="Q102" s="64">
        <v>0</v>
      </c>
      <c r="R102" s="58">
        <f>SUM(Q102*$E102*$F102*$H102*$K102*$R$9)</f>
        <v>0</v>
      </c>
      <c r="S102" s="64"/>
      <c r="T102" s="60">
        <f>SUM(S102*$E102*$F102*$H102*$K102*$T$9)</f>
        <v>0</v>
      </c>
      <c r="U102" s="187">
        <v>0</v>
      </c>
      <c r="V102" s="58">
        <f>SUM(U102*$E102*$F102*$H102*$K102*$V$9)</f>
        <v>0</v>
      </c>
      <c r="W102" s="64">
        <v>0</v>
      </c>
      <c r="X102" s="58">
        <f>SUM(W102*$E102*$F102*$H102*$K102*$X$9)</f>
        <v>0</v>
      </c>
      <c r="Y102" s="64"/>
      <c r="Z102" s="60">
        <f>SUM(Y102*$E102*$F102*$H102*$K102*$Z$9)</f>
        <v>0</v>
      </c>
      <c r="AA102" s="105"/>
      <c r="AB102" s="58"/>
      <c r="AC102" s="64"/>
      <c r="AD102" s="58"/>
      <c r="AE102" s="64"/>
      <c r="AF102" s="58"/>
      <c r="AG102" s="64"/>
      <c r="AH102" s="58"/>
      <c r="AI102" s="64">
        <v>0</v>
      </c>
      <c r="AJ102" s="58"/>
      <c r="AK102" s="64">
        <v>0</v>
      </c>
      <c r="AL102" s="58">
        <f>AK102*$E102*$F102*$H102*$L102*$AL$9</f>
        <v>0</v>
      </c>
      <c r="AM102" s="105"/>
      <c r="AN102" s="58">
        <f>SUM(AM102*$E102*$F102*$H102*$K102*$AN$9)</f>
        <v>0</v>
      </c>
      <c r="AO102" s="64"/>
      <c r="AP102" s="60">
        <f>SUM(AO102*$E102*$F102*$H102*$K102*$AP$9)</f>
        <v>0</v>
      </c>
      <c r="AQ102" s="64">
        <v>0</v>
      </c>
      <c r="AR102" s="58">
        <f>SUM(AQ102*$E102*$F102*$H102*$K102*$AR$9)</f>
        <v>0</v>
      </c>
      <c r="AS102" s="64">
        <v>0</v>
      </c>
      <c r="AT102" s="58">
        <f>SUM(AS102*$E102*$F102*$H102*$K102*$AT$9)</f>
        <v>0</v>
      </c>
      <c r="AU102" s="64"/>
      <c r="AV102" s="58">
        <f>SUM(AU102*$E102*$F102*$H102*$K102*$AV$9)</f>
        <v>0</v>
      </c>
      <c r="AW102" s="64"/>
      <c r="AX102" s="58">
        <f>SUM(AW102*$E102*$F102*$H102*$K102*$AX$9)</f>
        <v>0</v>
      </c>
      <c r="AY102" s="64"/>
      <c r="AZ102" s="58">
        <f>SUM(AY102*$E102*$F102*$H102*$K102*$AZ$9)</f>
        <v>0</v>
      </c>
      <c r="BA102" s="64">
        <v>0</v>
      </c>
      <c r="BB102" s="58">
        <f>SUM(BA102*$E102*$F102*$H102*$K102*$BB$9)</f>
        <v>0</v>
      </c>
      <c r="BC102" s="64">
        <v>0</v>
      </c>
      <c r="BD102" s="58">
        <f>SUM(BC102*$E102*$F102*$H102*$K102*$BD$9)</f>
        <v>0</v>
      </c>
      <c r="BE102" s="64">
        <v>0</v>
      </c>
      <c r="BF102" s="58">
        <f>SUM(BE102*$E102*$F102*$H102*$K102*$BF$9)</f>
        <v>0</v>
      </c>
      <c r="BG102" s="64">
        <v>0</v>
      </c>
      <c r="BH102" s="58">
        <f>SUM(BG102*$E102*$F102*$H102*$K102*$BH$9)</f>
        <v>0</v>
      </c>
      <c r="BI102" s="64">
        <v>0</v>
      </c>
      <c r="BJ102" s="58">
        <f>SUM(BI102*$E102*$F102*$H102*$K102*$BJ$9)</f>
        <v>0</v>
      </c>
      <c r="BK102" s="64"/>
      <c r="BL102" s="58">
        <f>SUM(BK102*$E102*$F102*$H102*$K102*$BL$9)</f>
        <v>0</v>
      </c>
      <c r="BM102" s="64">
        <v>0</v>
      </c>
      <c r="BN102" s="58">
        <f>BM102*$E102*$F102*$H102*$L102*$BN$9</f>
        <v>0</v>
      </c>
      <c r="BO102" s="64">
        <v>0</v>
      </c>
      <c r="BP102" s="58">
        <f t="shared" ref="BP102:BP109" si="155">BO102*$E102*$F102*$H102*$L102*$BP$9</f>
        <v>0</v>
      </c>
      <c r="BQ102" s="124">
        <v>0</v>
      </c>
      <c r="BR102" s="60">
        <f>BQ102*$E102*$F102*$H102*$L102*$BR$9</f>
        <v>0</v>
      </c>
      <c r="BS102" s="64">
        <v>0</v>
      </c>
      <c r="BT102" s="58">
        <f>BS102*$E102*$F102*$H102*$L102*$BT$9</f>
        <v>0</v>
      </c>
      <c r="BU102" s="64">
        <v>0</v>
      </c>
      <c r="BV102" s="58">
        <f>BU102*$E102*$F102*$H102*$L102*$BV$9</f>
        <v>0</v>
      </c>
      <c r="BW102" s="73">
        <v>0</v>
      </c>
      <c r="BX102" s="58">
        <f>BW102*$E102*$F102*$H102*$L102*$BX$9</f>
        <v>0</v>
      </c>
      <c r="BY102" s="64">
        <v>0</v>
      </c>
      <c r="BZ102" s="58">
        <f>BY102*$E102*$F102*$H102*$L102*$BZ$9</f>
        <v>0</v>
      </c>
      <c r="CA102" s="73"/>
      <c r="CB102" s="67">
        <f>CA102*$E102*$F102*$H102*$L102*$CB$9</f>
        <v>0</v>
      </c>
      <c r="CC102" s="64">
        <v>0</v>
      </c>
      <c r="CD102" s="58">
        <f>CC102*$E102*$F102*$H102*$L102*$CD$9</f>
        <v>0</v>
      </c>
      <c r="CE102" s="64">
        <v>0</v>
      </c>
      <c r="CF102" s="58">
        <f>CE102*$E102*$F102*$H102*$L102*$CF$9</f>
        <v>0</v>
      </c>
      <c r="CG102" s="60">
        <v>0</v>
      </c>
      <c r="CH102" s="58">
        <f>CG102*$E102*$F102*$H102*$L102*$CH$9</f>
        <v>0</v>
      </c>
      <c r="CI102" s="64">
        <v>0</v>
      </c>
      <c r="CJ102" s="58">
        <f>CI102*$E102*$F102*$H102*$L102*$CJ$9</f>
        <v>0</v>
      </c>
      <c r="CK102" s="64"/>
      <c r="CL102" s="58">
        <f>CK102*$E102*$F102*$H102*$L102*$CL$9</f>
        <v>0</v>
      </c>
      <c r="CM102" s="64"/>
      <c r="CN102" s="58">
        <f>CM102*$E102*$F102*$H102*$L102*$CN$9</f>
        <v>0</v>
      </c>
      <c r="CO102" s="64">
        <v>0</v>
      </c>
      <c r="CP102" s="58">
        <f>CO102*$E102*$F102*$H102*$L102*$CP$9</f>
        <v>0</v>
      </c>
      <c r="CQ102" s="64">
        <v>0</v>
      </c>
      <c r="CR102" s="58">
        <f>CQ102*$E102*$F102*$H102*$M102*$CR$9</f>
        <v>0</v>
      </c>
      <c r="CS102" s="64">
        <v>0</v>
      </c>
      <c r="CT102" s="58">
        <f>CS102*$E102*$F102*$H102*$N102*$CT$9</f>
        <v>0</v>
      </c>
      <c r="CU102" s="60"/>
      <c r="CV102" s="58">
        <f>CU102*E102*F102*H102</f>
        <v>0</v>
      </c>
      <c r="CW102" s="60"/>
      <c r="CX102" s="58"/>
      <c r="CY102" s="58"/>
      <c r="CZ102" s="58">
        <f>SUM(CY102*$E102*$F102*$H102*$K102*$R$9)</f>
        <v>0</v>
      </c>
      <c r="DA102" s="58"/>
      <c r="DB102" s="58"/>
      <c r="DC102" s="58"/>
      <c r="DD102" s="58"/>
      <c r="DE102" s="70">
        <f t="shared" si="107"/>
        <v>0</v>
      </c>
      <c r="DF102" s="70">
        <f t="shared" si="107"/>
        <v>0</v>
      </c>
      <c r="DG102" s="71">
        <v>0</v>
      </c>
      <c r="DH102" s="71">
        <v>0</v>
      </c>
      <c r="DI102" s="72">
        <f t="shared" si="103"/>
        <v>0</v>
      </c>
      <c r="DJ102" s="72">
        <f t="shared" si="103"/>
        <v>0</v>
      </c>
    </row>
    <row r="103" spans="1:114" s="179" customFormat="1" hidden="1" x14ac:dyDescent="0.25">
      <c r="A103" s="174"/>
      <c r="B103" s="174">
        <v>75</v>
      </c>
      <c r="C103" s="185" t="s">
        <v>299</v>
      </c>
      <c r="D103" s="49" t="s">
        <v>300</v>
      </c>
      <c r="E103" s="50">
        <v>13916</v>
      </c>
      <c r="F103" s="186">
        <v>1.44</v>
      </c>
      <c r="G103" s="52"/>
      <c r="H103" s="135">
        <v>1</v>
      </c>
      <c r="I103" s="54"/>
      <c r="J103" s="54"/>
      <c r="K103" s="121">
        <v>1.4</v>
      </c>
      <c r="L103" s="121">
        <v>1.68</v>
      </c>
      <c r="M103" s="121">
        <v>2.23</v>
      </c>
      <c r="N103" s="122">
        <v>2.57</v>
      </c>
      <c r="O103" s="77">
        <v>0</v>
      </c>
      <c r="P103" s="58">
        <f>SUM(O103*$E103*$F103*$H103*$K103*$P$9)</f>
        <v>0</v>
      </c>
      <c r="Q103" s="64">
        <v>0</v>
      </c>
      <c r="R103" s="58">
        <f>SUM(Q103*$E103*$F103*$H103*$K103*$R$9)</f>
        <v>0</v>
      </c>
      <c r="S103" s="64"/>
      <c r="T103" s="60">
        <f>SUM(S103*$E103*$F103*$H103*$K103*$T$9)</f>
        <v>0</v>
      </c>
      <c r="U103" s="60">
        <v>15</v>
      </c>
      <c r="V103" s="58">
        <f>SUM(U103*$E103*$F103*$H103*$K103*$V$9)</f>
        <v>420819.83999999997</v>
      </c>
      <c r="W103" s="64">
        <v>0</v>
      </c>
      <c r="X103" s="58">
        <f>SUM(W103*$E103*$F103*$H103*$K103*$X$9)</f>
        <v>0</v>
      </c>
      <c r="Y103" s="64"/>
      <c r="Z103" s="60">
        <f>SUM(Y103*$E103*$F103*$H103*$K103*$Z$9)</f>
        <v>0</v>
      </c>
      <c r="AA103" s="105"/>
      <c r="AB103" s="58"/>
      <c r="AC103" s="64"/>
      <c r="AD103" s="58"/>
      <c r="AE103" s="64"/>
      <c r="AF103" s="58"/>
      <c r="AG103" s="64"/>
      <c r="AH103" s="58"/>
      <c r="AI103" s="64">
        <v>0</v>
      </c>
      <c r="AJ103" s="58"/>
      <c r="AK103" s="64">
        <v>0</v>
      </c>
      <c r="AL103" s="58">
        <f>AK103*$E103*$F103*$H103*$L103*$AL$9</f>
        <v>0</v>
      </c>
      <c r="AM103" s="105"/>
      <c r="AN103" s="58">
        <f>SUM(AM103*$E103*$F103*$H103*$K103*$AN$9)</f>
        <v>0</v>
      </c>
      <c r="AO103" s="64"/>
      <c r="AP103" s="60">
        <f>SUM(AO103*$E103*$F103*$H103*$K103*$AP$9)</f>
        <v>0</v>
      </c>
      <c r="AQ103" s="64">
        <v>0</v>
      </c>
      <c r="AR103" s="58">
        <f>SUM(AQ103*$E103*$F103*$H103*$K103*$AR$9)</f>
        <v>0</v>
      </c>
      <c r="AS103" s="64">
        <v>0</v>
      </c>
      <c r="AT103" s="58">
        <f>SUM(AS103*$E103*$F103*$H103*$K103*$AT$9)</f>
        <v>0</v>
      </c>
      <c r="AU103" s="64"/>
      <c r="AV103" s="58">
        <f>SUM(AU103*$E103*$F103*$H103*$K103*$AV$9)</f>
        <v>0</v>
      </c>
      <c r="AW103" s="64"/>
      <c r="AX103" s="58">
        <f>SUM(AW103*$E103*$F103*$H103*$K103*$AX$9)</f>
        <v>0</v>
      </c>
      <c r="AY103" s="64"/>
      <c r="AZ103" s="58">
        <f>SUM(AY103*$E103*$F103*$H103*$K103*$AZ$9)</f>
        <v>0</v>
      </c>
      <c r="BA103" s="64">
        <v>0</v>
      </c>
      <c r="BB103" s="58">
        <f>SUM(BA103*$E103*$F103*$H103*$K103*$BB$9)</f>
        <v>0</v>
      </c>
      <c r="BC103" s="64">
        <v>0</v>
      </c>
      <c r="BD103" s="58">
        <f>SUM(BC103*$E103*$F103*$H103*$K103*$BD$9)</f>
        <v>0</v>
      </c>
      <c r="BE103" s="64">
        <v>0</v>
      </c>
      <c r="BF103" s="58">
        <f>SUM(BE103*$E103*$F103*$H103*$K103*$BF$9)</f>
        <v>0</v>
      </c>
      <c r="BG103" s="64">
        <v>0</v>
      </c>
      <c r="BH103" s="58">
        <f>SUM(BG103*$E103*$F103*$H103*$K103*$BH$9)</f>
        <v>0</v>
      </c>
      <c r="BI103" s="64">
        <v>0</v>
      </c>
      <c r="BJ103" s="58">
        <f>SUM(BI103*$E103*$F103*$H103*$K103*$BJ$9)</f>
        <v>0</v>
      </c>
      <c r="BK103" s="64"/>
      <c r="BL103" s="58">
        <f>SUM(BK103*$E103*$F103*$H103*$K103*$BL$9)</f>
        <v>0</v>
      </c>
      <c r="BM103" s="64">
        <v>0</v>
      </c>
      <c r="BN103" s="58">
        <f>BM103*$E103*$F103*$H103*$L103*$BN$9</f>
        <v>0</v>
      </c>
      <c r="BO103" s="64">
        <v>0</v>
      </c>
      <c r="BP103" s="58">
        <f t="shared" si="155"/>
        <v>0</v>
      </c>
      <c r="BQ103" s="124">
        <v>0</v>
      </c>
      <c r="BR103" s="60">
        <f>BQ103*$E103*$F103*$H103*$L103*$BR$9</f>
        <v>0</v>
      </c>
      <c r="BS103" s="64">
        <v>0</v>
      </c>
      <c r="BT103" s="58">
        <f>BS103*$E103*$F103*$H103*$L103*$BT$9</f>
        <v>0</v>
      </c>
      <c r="BU103" s="64">
        <v>0</v>
      </c>
      <c r="BV103" s="58">
        <f>BU103*$E103*$F103*$H103*$L103*$BV$9</f>
        <v>0</v>
      </c>
      <c r="BW103" s="73">
        <v>0</v>
      </c>
      <c r="BX103" s="58">
        <f>BW103*$E103*$F103*$H103*$L103*$BX$9</f>
        <v>0</v>
      </c>
      <c r="BY103" s="64">
        <v>0</v>
      </c>
      <c r="BZ103" s="58">
        <f>BY103*$E103*$F103*$H103*$L103*$BZ$9</f>
        <v>0</v>
      </c>
      <c r="CA103" s="73"/>
      <c r="CB103" s="67">
        <f>CA103*$E103*$F103*$H103*$L103*$CB$9</f>
        <v>0</v>
      </c>
      <c r="CC103" s="64">
        <v>0</v>
      </c>
      <c r="CD103" s="58">
        <f>CC103*$E103*$F103*$H103*$L103*$CD$9</f>
        <v>0</v>
      </c>
      <c r="CE103" s="64">
        <v>0</v>
      </c>
      <c r="CF103" s="58">
        <f>CE103*$E103*$F103*$H103*$L103*$CF$9</f>
        <v>0</v>
      </c>
      <c r="CG103" s="60">
        <v>0</v>
      </c>
      <c r="CH103" s="58">
        <f>CG103*$E103*$F103*$H103*$L103*$CH$9</f>
        <v>0</v>
      </c>
      <c r="CI103" s="64">
        <v>0</v>
      </c>
      <c r="CJ103" s="58">
        <f>CI103*$E103*$F103*$H103*$L103*$CJ$9</f>
        <v>0</v>
      </c>
      <c r="CK103" s="64"/>
      <c r="CL103" s="58">
        <f>CK103*$E103*$F103*$H103*$L103*$CL$9</f>
        <v>0</v>
      </c>
      <c r="CM103" s="64"/>
      <c r="CN103" s="58">
        <f>CM103*$E103*$F103*$H103*$L103*$CN$9</f>
        <v>0</v>
      </c>
      <c r="CO103" s="64">
        <v>0</v>
      </c>
      <c r="CP103" s="58">
        <f>CO103*$E103*$F103*$H103*$L103*$CP$9</f>
        <v>0</v>
      </c>
      <c r="CQ103" s="64">
        <v>0</v>
      </c>
      <c r="CR103" s="58">
        <f>CQ103*$E103*$F103*$H103*$M103*$CR$9</f>
        <v>0</v>
      </c>
      <c r="CS103" s="64">
        <v>0</v>
      </c>
      <c r="CT103" s="58">
        <f>CS103*$E103*$F103*$H103*$N103*$CT$9</f>
        <v>0</v>
      </c>
      <c r="CU103" s="60"/>
      <c r="CV103" s="58">
        <f>CU103*E103*F103*H103</f>
        <v>0</v>
      </c>
      <c r="CW103" s="60"/>
      <c r="CX103" s="58"/>
      <c r="CY103" s="58"/>
      <c r="CZ103" s="58">
        <f>SUM(CY103*$E103*$F103*$H103*$K103*$R$9)</f>
        <v>0</v>
      </c>
      <c r="DA103" s="58"/>
      <c r="DB103" s="58"/>
      <c r="DC103" s="58"/>
      <c r="DD103" s="58"/>
      <c r="DE103" s="70">
        <f t="shared" si="107"/>
        <v>15</v>
      </c>
      <c r="DF103" s="70">
        <f t="shared" si="107"/>
        <v>420819.83999999997</v>
      </c>
      <c r="DG103" s="71">
        <v>0</v>
      </c>
      <c r="DH103" s="71">
        <v>0</v>
      </c>
      <c r="DI103" s="72">
        <f t="shared" si="103"/>
        <v>15</v>
      </c>
      <c r="DJ103" s="72">
        <f t="shared" si="103"/>
        <v>420819.83999999997</v>
      </c>
    </row>
    <row r="104" spans="1:114" s="179" customFormat="1" hidden="1" x14ac:dyDescent="0.25">
      <c r="A104" s="174"/>
      <c r="B104" s="174">
        <v>76</v>
      </c>
      <c r="C104" s="185" t="s">
        <v>301</v>
      </c>
      <c r="D104" s="49" t="s">
        <v>302</v>
      </c>
      <c r="E104" s="50">
        <v>13916</v>
      </c>
      <c r="F104" s="186">
        <v>2.2200000000000002</v>
      </c>
      <c r="G104" s="52"/>
      <c r="H104" s="135">
        <v>1</v>
      </c>
      <c r="I104" s="54"/>
      <c r="J104" s="54"/>
      <c r="K104" s="121">
        <v>1.4</v>
      </c>
      <c r="L104" s="121">
        <v>1.68</v>
      </c>
      <c r="M104" s="121">
        <v>2.23</v>
      </c>
      <c r="N104" s="122">
        <v>2.57</v>
      </c>
      <c r="O104" s="77">
        <v>0</v>
      </c>
      <c r="P104" s="58">
        <f>SUM(O104*$E104*$F104*$H104*$K104*$P$9)</f>
        <v>0</v>
      </c>
      <c r="Q104" s="64">
        <v>0</v>
      </c>
      <c r="R104" s="58">
        <f>SUM(Q104*$E104*$F104*$H104*$K104*$R$9)</f>
        <v>0</v>
      </c>
      <c r="S104" s="64"/>
      <c r="T104" s="60">
        <f>SUM(S104*$E104*$F104*$H104*$K104*$T$9)</f>
        <v>0</v>
      </c>
      <c r="U104" s="60"/>
      <c r="V104" s="58">
        <f>SUM(U104*$E104*$F104*$H104*$K104*$V$9)</f>
        <v>0</v>
      </c>
      <c r="W104" s="64">
        <v>0</v>
      </c>
      <c r="X104" s="58">
        <f>SUM(W104*$E104*$F104*$H104*$K104*$X$9)</f>
        <v>0</v>
      </c>
      <c r="Y104" s="64"/>
      <c r="Z104" s="60">
        <f>SUM(Y104*$E104*$F104*$H104*$K104*$Z$9)</f>
        <v>0</v>
      </c>
      <c r="AA104" s="105">
        <v>0</v>
      </c>
      <c r="AB104" s="58">
        <v>0</v>
      </c>
      <c r="AC104" s="64">
        <v>0</v>
      </c>
      <c r="AD104" s="58">
        <v>0</v>
      </c>
      <c r="AE104" s="64">
        <v>0</v>
      </c>
      <c r="AF104" s="58">
        <v>0</v>
      </c>
      <c r="AG104" s="64">
        <v>0</v>
      </c>
      <c r="AH104" s="58">
        <v>0</v>
      </c>
      <c r="AI104" s="64">
        <v>0</v>
      </c>
      <c r="AJ104" s="58">
        <v>0</v>
      </c>
      <c r="AK104" s="64">
        <v>0</v>
      </c>
      <c r="AL104" s="58">
        <f>AK104*$E104*$F104*$H104*$L104*$AL$9</f>
        <v>0</v>
      </c>
      <c r="AM104" s="105"/>
      <c r="AN104" s="58">
        <f>SUM(AM104*$E104*$F104*$H104*$K104*$AN$9)</f>
        <v>0</v>
      </c>
      <c r="AO104" s="64"/>
      <c r="AP104" s="60">
        <f>SUM(AO104*$E104*$F104*$H104*$K104*$AP$9)</f>
        <v>0</v>
      </c>
      <c r="AQ104" s="64">
        <v>0</v>
      </c>
      <c r="AR104" s="58">
        <f>SUM(AQ104*$E104*$F104*$H104*$K104*$AR$9)</f>
        <v>0</v>
      </c>
      <c r="AS104" s="64">
        <v>0</v>
      </c>
      <c r="AT104" s="58">
        <f>SUM(AS104*$E104*$F104*$H104*$K104*$AT$9)</f>
        <v>0</v>
      </c>
      <c r="AU104" s="64"/>
      <c r="AV104" s="58">
        <f>SUM(AU104*$E104*$F104*$H104*$K104*$AV$9)</f>
        <v>0</v>
      </c>
      <c r="AW104" s="64"/>
      <c r="AX104" s="58">
        <f>SUM(AW104*$E104*$F104*$H104*$K104*$AX$9)</f>
        <v>0</v>
      </c>
      <c r="AY104" s="64"/>
      <c r="AZ104" s="58">
        <f>SUM(AY104*$E104*$F104*$H104*$K104*$AZ$9)</f>
        <v>0</v>
      </c>
      <c r="BA104" s="64">
        <v>0</v>
      </c>
      <c r="BB104" s="58">
        <f>SUM(BA104*$E104*$F104*$H104*$K104*$BB$9)</f>
        <v>0</v>
      </c>
      <c r="BC104" s="64">
        <v>0</v>
      </c>
      <c r="BD104" s="58">
        <f>SUM(BC104*$E104*$F104*$H104*$K104*$BD$9)</f>
        <v>0</v>
      </c>
      <c r="BE104" s="64">
        <v>0</v>
      </c>
      <c r="BF104" s="58">
        <f>SUM(BE104*$E104*$F104*$H104*$K104*$BF$9)</f>
        <v>0</v>
      </c>
      <c r="BG104" s="64">
        <v>0</v>
      </c>
      <c r="BH104" s="58">
        <f>SUM(BG104*$E104*$F104*$H104*$K104*$BH$9)</f>
        <v>0</v>
      </c>
      <c r="BI104" s="64">
        <v>0</v>
      </c>
      <c r="BJ104" s="58">
        <f>SUM(BI104*$E104*$F104*$H104*$K104*$BJ$9)</f>
        <v>0</v>
      </c>
      <c r="BK104" s="64"/>
      <c r="BL104" s="58">
        <f>SUM(BK104*$E104*$F104*$H104*$K104*$BL$9)</f>
        <v>0</v>
      </c>
      <c r="BM104" s="64">
        <v>0</v>
      </c>
      <c r="BN104" s="58">
        <f>BM104*$E104*$F104*$H104*$L104*$BN$9</f>
        <v>0</v>
      </c>
      <c r="BO104" s="64">
        <v>0</v>
      </c>
      <c r="BP104" s="58">
        <f t="shared" si="155"/>
        <v>0</v>
      </c>
      <c r="BQ104" s="124">
        <v>0</v>
      </c>
      <c r="BR104" s="60">
        <f>BQ104*$E104*$F104*$H104*$L104*$BR$9</f>
        <v>0</v>
      </c>
      <c r="BS104" s="64">
        <v>0</v>
      </c>
      <c r="BT104" s="58">
        <f>BS104*$E104*$F104*$H104*$L104*$BT$9</f>
        <v>0</v>
      </c>
      <c r="BU104" s="64">
        <v>0</v>
      </c>
      <c r="BV104" s="58">
        <f>BU104*$E104*$F104*$H104*$L104*$BV$9</f>
        <v>0</v>
      </c>
      <c r="BW104" s="73">
        <v>0</v>
      </c>
      <c r="BX104" s="58">
        <f>BW104*$E104*$F104*$H104*$L104*$BX$9</f>
        <v>0</v>
      </c>
      <c r="BY104" s="64">
        <v>0</v>
      </c>
      <c r="BZ104" s="58">
        <f>BY104*$E104*$F104*$H104*$L104*$BZ$9</f>
        <v>0</v>
      </c>
      <c r="CA104" s="73"/>
      <c r="CB104" s="67">
        <f>CA104*$E104*$F104*$H104*$L104*$CB$9</f>
        <v>0</v>
      </c>
      <c r="CC104" s="64">
        <v>0</v>
      </c>
      <c r="CD104" s="58">
        <f>CC104*$E104*$F104*$H104*$L104*$CD$9</f>
        <v>0</v>
      </c>
      <c r="CE104" s="64">
        <v>0</v>
      </c>
      <c r="CF104" s="58">
        <f>CE104*$E104*$F104*$H104*$L104*$CF$9</f>
        <v>0</v>
      </c>
      <c r="CG104" s="60">
        <v>0</v>
      </c>
      <c r="CH104" s="58">
        <f>CG104*$E104*$F104*$H104*$L104*$CH$9</f>
        <v>0</v>
      </c>
      <c r="CI104" s="64">
        <v>0</v>
      </c>
      <c r="CJ104" s="58">
        <f>CI104*$E104*$F104*$H104*$L104*$CJ$9</f>
        <v>0</v>
      </c>
      <c r="CK104" s="64"/>
      <c r="CL104" s="58">
        <f>CK104*$E104*$F104*$H104*$L104*$CL$9</f>
        <v>0</v>
      </c>
      <c r="CM104" s="64"/>
      <c r="CN104" s="58">
        <f>CM104*$E104*$F104*$H104*$L104*$CN$9</f>
        <v>0</v>
      </c>
      <c r="CO104" s="64">
        <v>0</v>
      </c>
      <c r="CP104" s="58">
        <f>CO104*$E104*$F104*$H104*$L104*$CP$9</f>
        <v>0</v>
      </c>
      <c r="CQ104" s="64">
        <v>0</v>
      </c>
      <c r="CR104" s="58">
        <f>CQ104*$E104*$F104*$H104*$M104*$CR$9</f>
        <v>0</v>
      </c>
      <c r="CS104" s="64">
        <v>0</v>
      </c>
      <c r="CT104" s="58">
        <f>CS104*$E104*$F104*$H104*$N104*$CT$9</f>
        <v>0</v>
      </c>
      <c r="CU104" s="60"/>
      <c r="CV104" s="58">
        <f>CU104*E104*F104*H104</f>
        <v>0</v>
      </c>
      <c r="CW104" s="60"/>
      <c r="CX104" s="58"/>
      <c r="CY104" s="58"/>
      <c r="CZ104" s="58">
        <f>SUM(CY104*$E104*$F104*$H104*$K104*$R$9)</f>
        <v>0</v>
      </c>
      <c r="DA104" s="58"/>
      <c r="DB104" s="58"/>
      <c r="DC104" s="58"/>
      <c r="DD104" s="58"/>
      <c r="DE104" s="70">
        <f t="shared" si="107"/>
        <v>0</v>
      </c>
      <c r="DF104" s="70">
        <f t="shared" si="107"/>
        <v>0</v>
      </c>
      <c r="DG104" s="71">
        <v>0</v>
      </c>
      <c r="DH104" s="71">
        <v>0</v>
      </c>
      <c r="DI104" s="72">
        <f t="shared" si="103"/>
        <v>0</v>
      </c>
      <c r="DJ104" s="72">
        <f t="shared" si="103"/>
        <v>0</v>
      </c>
    </row>
    <row r="105" spans="1:114" s="179" customFormat="1" hidden="1" x14ac:dyDescent="0.25">
      <c r="A105" s="174"/>
      <c r="B105" s="174">
        <v>77</v>
      </c>
      <c r="C105" s="185" t="s">
        <v>303</v>
      </c>
      <c r="D105" s="49" t="s">
        <v>304</v>
      </c>
      <c r="E105" s="50">
        <v>13916</v>
      </c>
      <c r="F105" s="186">
        <v>2.93</v>
      </c>
      <c r="G105" s="52"/>
      <c r="H105" s="135">
        <v>1</v>
      </c>
      <c r="I105" s="54"/>
      <c r="J105" s="54"/>
      <c r="K105" s="121">
        <v>1.4</v>
      </c>
      <c r="L105" s="121">
        <v>1.68</v>
      </c>
      <c r="M105" s="121">
        <v>2.23</v>
      </c>
      <c r="N105" s="122">
        <v>2.57</v>
      </c>
      <c r="O105" s="77"/>
      <c r="P105" s="58"/>
      <c r="Q105" s="64"/>
      <c r="R105" s="58"/>
      <c r="S105" s="64"/>
      <c r="T105" s="60"/>
      <c r="U105" s="60">
        <v>20</v>
      </c>
      <c r="V105" s="58">
        <f>U105*E105*F105*H105*K105</f>
        <v>1141668.6400000001</v>
      </c>
      <c r="W105" s="64"/>
      <c r="X105" s="58"/>
      <c r="Y105" s="64"/>
      <c r="Z105" s="60"/>
      <c r="AA105" s="188"/>
      <c r="AB105" s="189"/>
      <c r="AC105" s="64"/>
      <c r="AD105" s="58"/>
      <c r="AE105" s="64"/>
      <c r="AF105" s="58"/>
      <c r="AG105" s="64">
        <v>0</v>
      </c>
      <c r="AH105" s="58">
        <v>0</v>
      </c>
      <c r="AI105" s="64">
        <v>0</v>
      </c>
      <c r="AJ105" s="58">
        <v>0</v>
      </c>
      <c r="AK105" s="64"/>
      <c r="AL105" s="58"/>
      <c r="AM105" s="105"/>
      <c r="AN105" s="58"/>
      <c r="AO105" s="64"/>
      <c r="AP105" s="60"/>
      <c r="AQ105" s="64"/>
      <c r="AR105" s="58"/>
      <c r="AS105" s="64"/>
      <c r="AT105" s="58"/>
      <c r="AU105" s="64"/>
      <c r="AV105" s="58"/>
      <c r="AW105" s="64"/>
      <c r="AX105" s="58"/>
      <c r="AY105" s="190"/>
      <c r="AZ105" s="189"/>
      <c r="BA105" s="64"/>
      <c r="BB105" s="58"/>
      <c r="BC105" s="64"/>
      <c r="BD105" s="58"/>
      <c r="BE105" s="64"/>
      <c r="BF105" s="58"/>
      <c r="BG105" s="64"/>
      <c r="BH105" s="58"/>
      <c r="BI105" s="64"/>
      <c r="BJ105" s="58"/>
      <c r="BK105" s="64"/>
      <c r="BL105" s="58"/>
      <c r="BM105" s="64"/>
      <c r="BN105" s="58"/>
      <c r="BO105" s="64"/>
      <c r="BP105" s="58">
        <f t="shared" si="155"/>
        <v>0</v>
      </c>
      <c r="BQ105" s="124"/>
      <c r="BR105" s="60"/>
      <c r="BS105" s="64"/>
      <c r="BT105" s="58"/>
      <c r="BU105" s="64"/>
      <c r="BV105" s="58"/>
      <c r="BW105" s="73"/>
      <c r="BX105" s="58"/>
      <c r="BY105" s="64"/>
      <c r="BZ105" s="58"/>
      <c r="CA105" s="73"/>
      <c r="CB105" s="67"/>
      <c r="CC105" s="64"/>
      <c r="CD105" s="58"/>
      <c r="CE105" s="64"/>
      <c r="CF105" s="58"/>
      <c r="CG105" s="60"/>
      <c r="CH105" s="58"/>
      <c r="CI105" s="64"/>
      <c r="CJ105" s="58"/>
      <c r="CK105" s="64"/>
      <c r="CL105" s="58"/>
      <c r="CM105" s="64"/>
      <c r="CN105" s="58"/>
      <c r="CO105" s="64"/>
      <c r="CP105" s="58"/>
      <c r="CQ105" s="64"/>
      <c r="CR105" s="58"/>
      <c r="CS105" s="64"/>
      <c r="CT105" s="58"/>
      <c r="CU105" s="60"/>
      <c r="CV105" s="58"/>
      <c r="CW105" s="60"/>
      <c r="CX105" s="58"/>
      <c r="CY105" s="58"/>
      <c r="CZ105" s="58"/>
      <c r="DA105" s="58"/>
      <c r="DB105" s="58"/>
      <c r="DC105" s="58"/>
      <c r="DD105" s="58"/>
      <c r="DE105" s="70">
        <f t="shared" si="107"/>
        <v>20</v>
      </c>
      <c r="DF105" s="70">
        <f t="shared" si="107"/>
        <v>1141668.6400000001</v>
      </c>
      <c r="DG105" s="71">
        <v>0</v>
      </c>
      <c r="DH105" s="71">
        <v>0</v>
      </c>
      <c r="DI105" s="72">
        <f t="shared" si="103"/>
        <v>20</v>
      </c>
      <c r="DJ105" s="72">
        <f t="shared" si="103"/>
        <v>1141668.6400000001</v>
      </c>
    </row>
    <row r="106" spans="1:114" s="179" customFormat="1" hidden="1" x14ac:dyDescent="0.25">
      <c r="A106" s="174"/>
      <c r="B106" s="174">
        <v>78</v>
      </c>
      <c r="C106" s="185" t="s">
        <v>305</v>
      </c>
      <c r="D106" s="49" t="s">
        <v>306</v>
      </c>
      <c r="E106" s="50">
        <v>13916</v>
      </c>
      <c r="F106" s="186">
        <v>3.14</v>
      </c>
      <c r="G106" s="52"/>
      <c r="H106" s="135">
        <v>1</v>
      </c>
      <c r="I106" s="54"/>
      <c r="J106" s="54"/>
      <c r="K106" s="121">
        <v>1.4</v>
      </c>
      <c r="L106" s="121">
        <v>1.68</v>
      </c>
      <c r="M106" s="121">
        <v>2.23</v>
      </c>
      <c r="N106" s="122">
        <v>2.57</v>
      </c>
      <c r="O106" s="77"/>
      <c r="P106" s="58"/>
      <c r="Q106" s="64"/>
      <c r="R106" s="58"/>
      <c r="S106" s="64"/>
      <c r="T106" s="60"/>
      <c r="U106" s="60">
        <v>70</v>
      </c>
      <c r="V106" s="58">
        <f>U106*E106*F106*H106*K106</f>
        <v>4282231.5200000005</v>
      </c>
      <c r="W106" s="64"/>
      <c r="X106" s="58"/>
      <c r="Y106" s="64"/>
      <c r="Z106" s="60"/>
      <c r="AA106" s="188"/>
      <c r="AB106" s="189"/>
      <c r="AC106" s="64"/>
      <c r="AD106" s="58"/>
      <c r="AE106" s="64"/>
      <c r="AF106" s="58"/>
      <c r="AG106" s="64">
        <v>0</v>
      </c>
      <c r="AH106" s="58">
        <v>0</v>
      </c>
      <c r="AI106" s="64">
        <v>0</v>
      </c>
      <c r="AJ106" s="58">
        <v>0</v>
      </c>
      <c r="AK106" s="64"/>
      <c r="AL106" s="58"/>
      <c r="AM106" s="105"/>
      <c r="AN106" s="58"/>
      <c r="AO106" s="64"/>
      <c r="AP106" s="60"/>
      <c r="AQ106" s="64"/>
      <c r="AR106" s="58"/>
      <c r="AS106" s="64"/>
      <c r="AT106" s="58"/>
      <c r="AU106" s="64"/>
      <c r="AV106" s="58"/>
      <c r="AW106" s="64"/>
      <c r="AX106" s="58"/>
      <c r="AY106" s="190"/>
      <c r="AZ106" s="189"/>
      <c r="BA106" s="64"/>
      <c r="BB106" s="58"/>
      <c r="BC106" s="64"/>
      <c r="BD106" s="58"/>
      <c r="BE106" s="64"/>
      <c r="BF106" s="58"/>
      <c r="BG106" s="64"/>
      <c r="BH106" s="58"/>
      <c r="BI106" s="64"/>
      <c r="BJ106" s="58"/>
      <c r="BK106" s="64"/>
      <c r="BL106" s="58"/>
      <c r="BM106" s="64"/>
      <c r="BN106" s="58"/>
      <c r="BO106" s="64"/>
      <c r="BP106" s="58">
        <f t="shared" si="155"/>
        <v>0</v>
      </c>
      <c r="BQ106" s="124"/>
      <c r="BR106" s="60"/>
      <c r="BS106" s="64"/>
      <c r="BT106" s="58"/>
      <c r="BU106" s="64"/>
      <c r="BV106" s="58"/>
      <c r="BW106" s="73"/>
      <c r="BX106" s="58"/>
      <c r="BY106" s="64"/>
      <c r="BZ106" s="58"/>
      <c r="CA106" s="73"/>
      <c r="CB106" s="67"/>
      <c r="CC106" s="64"/>
      <c r="CD106" s="58"/>
      <c r="CE106" s="64"/>
      <c r="CF106" s="58"/>
      <c r="CG106" s="60"/>
      <c r="CH106" s="58"/>
      <c r="CI106" s="64"/>
      <c r="CJ106" s="58"/>
      <c r="CK106" s="64"/>
      <c r="CL106" s="58"/>
      <c r="CM106" s="64"/>
      <c r="CN106" s="58"/>
      <c r="CO106" s="64"/>
      <c r="CP106" s="58"/>
      <c r="CQ106" s="64"/>
      <c r="CR106" s="58"/>
      <c r="CS106" s="64"/>
      <c r="CT106" s="58"/>
      <c r="CU106" s="60"/>
      <c r="CV106" s="58"/>
      <c r="CW106" s="60"/>
      <c r="CX106" s="58"/>
      <c r="CY106" s="58"/>
      <c r="CZ106" s="58"/>
      <c r="DA106" s="58"/>
      <c r="DB106" s="58"/>
      <c r="DC106" s="58"/>
      <c r="DD106" s="58"/>
      <c r="DE106" s="70">
        <f t="shared" ref="DE106:DF130" si="156">SUM(Q106+O106+AA106+S106+U106+AC106+Y106+W106+AE106+AI106+AG106+AK106+AM106+AQ106+BM106+BS106+AO106+BA106+BC106+CE106+CG106+CC106+CI106+CK106+BW106+BY106+AS106+AU106+AW106+AY106+BO106+BQ106+BU106+BE106+BG106+BI106+BK106+CA106+CM106+CO106+CQ106+CS106+CU106+CW106+DA106+DC106)</f>
        <v>70</v>
      </c>
      <c r="DF106" s="70">
        <f t="shared" si="156"/>
        <v>4282231.5200000005</v>
      </c>
      <c r="DG106" s="71">
        <v>0</v>
      </c>
      <c r="DH106" s="71">
        <v>0</v>
      </c>
      <c r="DI106" s="72">
        <f t="shared" si="103"/>
        <v>70</v>
      </c>
      <c r="DJ106" s="72">
        <f t="shared" si="103"/>
        <v>4282231.5200000005</v>
      </c>
    </row>
    <row r="107" spans="1:114" s="179" customFormat="1" hidden="1" x14ac:dyDescent="0.25">
      <c r="A107" s="174"/>
      <c r="B107" s="174">
        <v>79</v>
      </c>
      <c r="C107" s="185" t="s">
        <v>307</v>
      </c>
      <c r="D107" s="49" t="s">
        <v>308</v>
      </c>
      <c r="E107" s="50">
        <v>13916</v>
      </c>
      <c r="F107" s="186">
        <v>3.8</v>
      </c>
      <c r="G107" s="52"/>
      <c r="H107" s="135">
        <v>1</v>
      </c>
      <c r="I107" s="54"/>
      <c r="J107" s="54"/>
      <c r="K107" s="121">
        <v>1.4</v>
      </c>
      <c r="L107" s="121">
        <v>1.68</v>
      </c>
      <c r="M107" s="121">
        <v>2.23</v>
      </c>
      <c r="N107" s="122">
        <v>2.57</v>
      </c>
      <c r="O107" s="77"/>
      <c r="P107" s="58"/>
      <c r="Q107" s="64"/>
      <c r="R107" s="58"/>
      <c r="S107" s="64"/>
      <c r="T107" s="60"/>
      <c r="U107" s="60">
        <v>0</v>
      </c>
      <c r="V107" s="58">
        <f>U107*E107*F107*H107*K107</f>
        <v>0</v>
      </c>
      <c r="W107" s="64"/>
      <c r="X107" s="58"/>
      <c r="Y107" s="64"/>
      <c r="Z107" s="60"/>
      <c r="AA107" s="188"/>
      <c r="AB107" s="189"/>
      <c r="AC107" s="64"/>
      <c r="AD107" s="58"/>
      <c r="AE107" s="64"/>
      <c r="AF107" s="58"/>
      <c r="AG107" s="64">
        <v>0</v>
      </c>
      <c r="AH107" s="58">
        <v>0</v>
      </c>
      <c r="AI107" s="64">
        <v>0</v>
      </c>
      <c r="AJ107" s="58">
        <v>0</v>
      </c>
      <c r="AK107" s="64"/>
      <c r="AL107" s="58"/>
      <c r="AM107" s="105"/>
      <c r="AN107" s="58"/>
      <c r="AO107" s="64"/>
      <c r="AP107" s="60"/>
      <c r="AQ107" s="64"/>
      <c r="AR107" s="58"/>
      <c r="AS107" s="64"/>
      <c r="AT107" s="58"/>
      <c r="AU107" s="64"/>
      <c r="AV107" s="58"/>
      <c r="AW107" s="64"/>
      <c r="AX107" s="58"/>
      <c r="AY107" s="190"/>
      <c r="AZ107" s="189"/>
      <c r="BA107" s="64"/>
      <c r="BB107" s="58"/>
      <c r="BC107" s="64"/>
      <c r="BD107" s="58"/>
      <c r="BE107" s="64"/>
      <c r="BF107" s="58"/>
      <c r="BG107" s="64"/>
      <c r="BH107" s="58"/>
      <c r="BI107" s="64"/>
      <c r="BJ107" s="58"/>
      <c r="BK107" s="64"/>
      <c r="BL107" s="58"/>
      <c r="BM107" s="64"/>
      <c r="BN107" s="58"/>
      <c r="BO107" s="64"/>
      <c r="BP107" s="58">
        <f t="shared" si="155"/>
        <v>0</v>
      </c>
      <c r="BQ107" s="124"/>
      <c r="BR107" s="60"/>
      <c r="BS107" s="64"/>
      <c r="BT107" s="58"/>
      <c r="BU107" s="64"/>
      <c r="BV107" s="58"/>
      <c r="BW107" s="73"/>
      <c r="BX107" s="58"/>
      <c r="BY107" s="64"/>
      <c r="BZ107" s="58"/>
      <c r="CA107" s="73"/>
      <c r="CB107" s="67"/>
      <c r="CC107" s="64"/>
      <c r="CD107" s="58"/>
      <c r="CE107" s="64"/>
      <c r="CF107" s="58"/>
      <c r="CG107" s="60"/>
      <c r="CH107" s="58"/>
      <c r="CI107" s="64"/>
      <c r="CJ107" s="58"/>
      <c r="CK107" s="64"/>
      <c r="CL107" s="58"/>
      <c r="CM107" s="64"/>
      <c r="CN107" s="58"/>
      <c r="CO107" s="64"/>
      <c r="CP107" s="58"/>
      <c r="CQ107" s="64"/>
      <c r="CR107" s="58"/>
      <c r="CS107" s="64"/>
      <c r="CT107" s="58"/>
      <c r="CU107" s="60"/>
      <c r="CV107" s="58"/>
      <c r="CW107" s="60"/>
      <c r="CX107" s="58"/>
      <c r="CY107" s="58"/>
      <c r="CZ107" s="58"/>
      <c r="DA107" s="58"/>
      <c r="DB107" s="58"/>
      <c r="DC107" s="58"/>
      <c r="DD107" s="58"/>
      <c r="DE107" s="70">
        <f t="shared" si="156"/>
        <v>0</v>
      </c>
      <c r="DF107" s="70">
        <f t="shared" si="156"/>
        <v>0</v>
      </c>
      <c r="DG107" s="71">
        <v>0</v>
      </c>
      <c r="DH107" s="71">
        <v>0</v>
      </c>
      <c r="DI107" s="72">
        <f t="shared" si="103"/>
        <v>0</v>
      </c>
      <c r="DJ107" s="72">
        <f t="shared" si="103"/>
        <v>0</v>
      </c>
    </row>
    <row r="108" spans="1:114" s="179" customFormat="1" hidden="1" x14ac:dyDescent="0.25">
      <c r="A108" s="174"/>
      <c r="B108" s="174">
        <v>80</v>
      </c>
      <c r="C108" s="185" t="s">
        <v>309</v>
      </c>
      <c r="D108" s="49" t="s">
        <v>310</v>
      </c>
      <c r="E108" s="50">
        <v>13916</v>
      </c>
      <c r="F108" s="186">
        <v>4.7</v>
      </c>
      <c r="G108" s="52"/>
      <c r="H108" s="135">
        <v>1</v>
      </c>
      <c r="I108" s="54"/>
      <c r="J108" s="54"/>
      <c r="K108" s="121">
        <v>1.4</v>
      </c>
      <c r="L108" s="121">
        <v>1.68</v>
      </c>
      <c r="M108" s="121">
        <v>2.23</v>
      </c>
      <c r="N108" s="122">
        <v>2.57</v>
      </c>
      <c r="O108" s="77"/>
      <c r="P108" s="58"/>
      <c r="Q108" s="64"/>
      <c r="R108" s="58"/>
      <c r="S108" s="64"/>
      <c r="T108" s="60"/>
      <c r="U108" s="60">
        <v>140</v>
      </c>
      <c r="V108" s="58">
        <f>U108*E108*F108*H108*K108</f>
        <v>12819419.199999999</v>
      </c>
      <c r="W108" s="64"/>
      <c r="X108" s="58"/>
      <c r="Y108" s="64"/>
      <c r="Z108" s="60"/>
      <c r="AA108" s="188"/>
      <c r="AB108" s="189"/>
      <c r="AC108" s="64"/>
      <c r="AD108" s="58"/>
      <c r="AE108" s="64"/>
      <c r="AF108" s="58"/>
      <c r="AG108" s="64">
        <v>0</v>
      </c>
      <c r="AH108" s="58">
        <v>0</v>
      </c>
      <c r="AI108" s="64">
        <v>0</v>
      </c>
      <c r="AJ108" s="58">
        <v>0</v>
      </c>
      <c r="AK108" s="64"/>
      <c r="AL108" s="58"/>
      <c r="AM108" s="105"/>
      <c r="AN108" s="58"/>
      <c r="AO108" s="64"/>
      <c r="AP108" s="60"/>
      <c r="AQ108" s="64"/>
      <c r="AR108" s="58"/>
      <c r="AS108" s="64"/>
      <c r="AT108" s="58"/>
      <c r="AU108" s="64"/>
      <c r="AV108" s="58"/>
      <c r="AW108" s="64"/>
      <c r="AX108" s="58"/>
      <c r="AY108" s="190"/>
      <c r="AZ108" s="189"/>
      <c r="BA108" s="64"/>
      <c r="BB108" s="58"/>
      <c r="BC108" s="64"/>
      <c r="BD108" s="58"/>
      <c r="BE108" s="64"/>
      <c r="BF108" s="58"/>
      <c r="BG108" s="64"/>
      <c r="BH108" s="58"/>
      <c r="BI108" s="64"/>
      <c r="BJ108" s="58"/>
      <c r="BK108" s="64"/>
      <c r="BL108" s="58"/>
      <c r="BM108" s="64"/>
      <c r="BN108" s="58"/>
      <c r="BO108" s="64"/>
      <c r="BP108" s="58">
        <f t="shared" si="155"/>
        <v>0</v>
      </c>
      <c r="BQ108" s="124"/>
      <c r="BR108" s="60"/>
      <c r="BS108" s="64"/>
      <c r="BT108" s="58"/>
      <c r="BU108" s="64"/>
      <c r="BV108" s="58"/>
      <c r="BW108" s="73"/>
      <c r="BX108" s="58"/>
      <c r="BY108" s="64"/>
      <c r="BZ108" s="58"/>
      <c r="CA108" s="73"/>
      <c r="CB108" s="67"/>
      <c r="CC108" s="64"/>
      <c r="CD108" s="58"/>
      <c r="CE108" s="64"/>
      <c r="CF108" s="58"/>
      <c r="CG108" s="60"/>
      <c r="CH108" s="58"/>
      <c r="CI108" s="64"/>
      <c r="CJ108" s="58"/>
      <c r="CK108" s="64"/>
      <c r="CL108" s="58"/>
      <c r="CM108" s="64"/>
      <c r="CN108" s="58"/>
      <c r="CO108" s="64"/>
      <c r="CP108" s="58"/>
      <c r="CQ108" s="64"/>
      <c r="CR108" s="58"/>
      <c r="CS108" s="64"/>
      <c r="CT108" s="58"/>
      <c r="CU108" s="60"/>
      <c r="CV108" s="58"/>
      <c r="CW108" s="60"/>
      <c r="CX108" s="58"/>
      <c r="CY108" s="58"/>
      <c r="CZ108" s="58"/>
      <c r="DA108" s="58"/>
      <c r="DB108" s="58"/>
      <c r="DC108" s="58"/>
      <c r="DD108" s="58"/>
      <c r="DE108" s="70">
        <f t="shared" si="156"/>
        <v>140</v>
      </c>
      <c r="DF108" s="70">
        <f t="shared" si="156"/>
        <v>12819419.199999999</v>
      </c>
      <c r="DG108" s="71">
        <v>0</v>
      </c>
      <c r="DH108" s="71">
        <v>0</v>
      </c>
      <c r="DI108" s="72">
        <f t="shared" si="103"/>
        <v>140</v>
      </c>
      <c r="DJ108" s="72">
        <f t="shared" si="103"/>
        <v>12819419.199999999</v>
      </c>
    </row>
    <row r="109" spans="1:114" s="179" customFormat="1" ht="30.75" hidden="1" customHeight="1" x14ac:dyDescent="0.25">
      <c r="A109" s="174"/>
      <c r="B109" s="174">
        <v>81</v>
      </c>
      <c r="C109" s="185" t="s">
        <v>311</v>
      </c>
      <c r="D109" s="49" t="s">
        <v>312</v>
      </c>
      <c r="E109" s="50">
        <v>13916</v>
      </c>
      <c r="F109" s="186">
        <v>26.65</v>
      </c>
      <c r="G109" s="52"/>
      <c r="H109" s="135">
        <v>1</v>
      </c>
      <c r="I109" s="54"/>
      <c r="J109" s="54"/>
      <c r="K109" s="121">
        <v>1.4</v>
      </c>
      <c r="L109" s="121">
        <v>1.68</v>
      </c>
      <c r="M109" s="121">
        <v>2.23</v>
      </c>
      <c r="N109" s="122">
        <v>2.57</v>
      </c>
      <c r="O109" s="77"/>
      <c r="P109" s="58"/>
      <c r="Q109" s="64"/>
      <c r="R109" s="58"/>
      <c r="S109" s="64"/>
      <c r="T109" s="60"/>
      <c r="U109" s="60">
        <v>20</v>
      </c>
      <c r="V109" s="58">
        <f>U109*E109*F109*H109*K109</f>
        <v>10384119.199999999</v>
      </c>
      <c r="W109" s="64"/>
      <c r="X109" s="58"/>
      <c r="Y109" s="64"/>
      <c r="Z109" s="60"/>
      <c r="AA109" s="188"/>
      <c r="AB109" s="189"/>
      <c r="AC109" s="64"/>
      <c r="AD109" s="58"/>
      <c r="AE109" s="64"/>
      <c r="AF109" s="58"/>
      <c r="AG109" s="64">
        <v>0</v>
      </c>
      <c r="AH109" s="58">
        <v>0</v>
      </c>
      <c r="AI109" s="64">
        <v>0</v>
      </c>
      <c r="AJ109" s="58">
        <v>0</v>
      </c>
      <c r="AK109" s="64"/>
      <c r="AL109" s="58"/>
      <c r="AM109" s="105"/>
      <c r="AN109" s="58"/>
      <c r="AO109" s="64"/>
      <c r="AP109" s="60"/>
      <c r="AQ109" s="64"/>
      <c r="AR109" s="58"/>
      <c r="AS109" s="64"/>
      <c r="AT109" s="58"/>
      <c r="AU109" s="64"/>
      <c r="AV109" s="58"/>
      <c r="AW109" s="64"/>
      <c r="AX109" s="58"/>
      <c r="AY109" s="190"/>
      <c r="AZ109" s="189"/>
      <c r="BA109" s="64"/>
      <c r="BB109" s="58"/>
      <c r="BC109" s="64"/>
      <c r="BD109" s="58"/>
      <c r="BE109" s="64"/>
      <c r="BF109" s="58"/>
      <c r="BG109" s="64"/>
      <c r="BH109" s="58"/>
      <c r="BI109" s="64"/>
      <c r="BJ109" s="58"/>
      <c r="BK109" s="64"/>
      <c r="BL109" s="58"/>
      <c r="BM109" s="64"/>
      <c r="BN109" s="58"/>
      <c r="BO109" s="64"/>
      <c r="BP109" s="58">
        <f t="shared" si="155"/>
        <v>0</v>
      </c>
      <c r="BQ109" s="124"/>
      <c r="BR109" s="60"/>
      <c r="BS109" s="64"/>
      <c r="BT109" s="58"/>
      <c r="BU109" s="64"/>
      <c r="BV109" s="58"/>
      <c r="BW109" s="73"/>
      <c r="BX109" s="58"/>
      <c r="BY109" s="64"/>
      <c r="BZ109" s="58"/>
      <c r="CA109" s="73"/>
      <c r="CB109" s="67"/>
      <c r="CC109" s="64"/>
      <c r="CD109" s="58"/>
      <c r="CE109" s="64"/>
      <c r="CF109" s="58"/>
      <c r="CG109" s="60"/>
      <c r="CH109" s="58"/>
      <c r="CI109" s="64"/>
      <c r="CJ109" s="58"/>
      <c r="CK109" s="64"/>
      <c r="CL109" s="58"/>
      <c r="CM109" s="191"/>
      <c r="CN109" s="69"/>
      <c r="CO109" s="64"/>
      <c r="CP109" s="58"/>
      <c r="CQ109" s="64"/>
      <c r="CR109" s="58"/>
      <c r="CS109" s="64"/>
      <c r="CT109" s="58"/>
      <c r="CU109" s="60"/>
      <c r="CV109" s="58"/>
      <c r="CW109" s="60"/>
      <c r="CX109" s="58"/>
      <c r="CY109" s="58"/>
      <c r="CZ109" s="58"/>
      <c r="DA109" s="58"/>
      <c r="DB109" s="58"/>
      <c r="DC109" s="58"/>
      <c r="DD109" s="58"/>
      <c r="DE109" s="70">
        <f t="shared" si="156"/>
        <v>20</v>
      </c>
      <c r="DF109" s="70">
        <f t="shared" si="156"/>
        <v>10384119.199999999</v>
      </c>
      <c r="DG109" s="71">
        <v>0</v>
      </c>
      <c r="DH109" s="71">
        <v>0</v>
      </c>
      <c r="DI109" s="72">
        <f t="shared" si="103"/>
        <v>20</v>
      </c>
      <c r="DJ109" s="72">
        <f t="shared" si="103"/>
        <v>10384119.199999999</v>
      </c>
    </row>
    <row r="110" spans="1:114" s="179" customFormat="1" ht="30" hidden="1" x14ac:dyDescent="0.25">
      <c r="A110" s="174"/>
      <c r="B110" s="174">
        <v>82</v>
      </c>
      <c r="C110" s="185" t="s">
        <v>313</v>
      </c>
      <c r="D110" s="49" t="s">
        <v>314</v>
      </c>
      <c r="E110" s="50">
        <v>13916</v>
      </c>
      <c r="F110" s="192">
        <v>4.09</v>
      </c>
      <c r="G110" s="193">
        <v>0.78380000000000005</v>
      </c>
      <c r="H110" s="135">
        <v>1</v>
      </c>
      <c r="I110" s="54"/>
      <c r="J110" s="54"/>
      <c r="K110" s="121">
        <v>1.4</v>
      </c>
      <c r="L110" s="121">
        <v>1.68</v>
      </c>
      <c r="M110" s="121">
        <v>2.23</v>
      </c>
      <c r="N110" s="122">
        <v>2.57</v>
      </c>
      <c r="O110" s="77"/>
      <c r="P110" s="58"/>
      <c r="Q110" s="64"/>
      <c r="R110" s="58"/>
      <c r="S110" s="64"/>
      <c r="T110" s="60"/>
      <c r="U110" s="60">
        <v>0</v>
      </c>
      <c r="V110" s="133">
        <f t="shared" ref="V110:V112" si="157">(U110*$E110*$F110*((1-$G110)+$G110*$K110*$H110))</f>
        <v>0</v>
      </c>
      <c r="W110" s="64"/>
      <c r="X110" s="58"/>
      <c r="Y110" s="64"/>
      <c r="Z110" s="60"/>
      <c r="AA110" s="105"/>
      <c r="AB110" s="58"/>
      <c r="AC110" s="64"/>
      <c r="AD110" s="58"/>
      <c r="AE110" s="64"/>
      <c r="AF110" s="58"/>
      <c r="AG110" s="64">
        <v>0</v>
      </c>
      <c r="AH110" s="58">
        <v>0</v>
      </c>
      <c r="AI110" s="64">
        <v>0</v>
      </c>
      <c r="AJ110" s="133">
        <f t="shared" ref="AJ110:AJ113" si="158">(AI110*$E110*$F110*((1-$G110)+$G110*$L110*$H110))</f>
        <v>0</v>
      </c>
      <c r="AK110" s="64"/>
      <c r="AL110" s="58"/>
      <c r="AM110" s="105"/>
      <c r="AN110" s="58"/>
      <c r="AO110" s="64"/>
      <c r="AP110" s="60"/>
      <c r="AQ110" s="64"/>
      <c r="AR110" s="58"/>
      <c r="AS110" s="64"/>
      <c r="AT110" s="58"/>
      <c r="AU110" s="64"/>
      <c r="AV110" s="58"/>
      <c r="AW110" s="64"/>
      <c r="AX110" s="58"/>
      <c r="AY110" s="64"/>
      <c r="AZ110" s="58"/>
      <c r="BA110" s="64"/>
      <c r="BB110" s="58"/>
      <c r="BC110" s="64"/>
      <c r="BD110" s="58"/>
      <c r="BE110" s="64"/>
      <c r="BF110" s="58"/>
      <c r="BG110" s="64"/>
      <c r="BH110" s="58"/>
      <c r="BI110" s="64"/>
      <c r="BJ110" s="58"/>
      <c r="BK110" s="64"/>
      <c r="BL110" s="58"/>
      <c r="BM110" s="64"/>
      <c r="BN110" s="58"/>
      <c r="BO110" s="64"/>
      <c r="BP110" s="58"/>
      <c r="BQ110" s="124"/>
      <c r="BR110" s="60"/>
      <c r="BS110" s="64"/>
      <c r="BT110" s="58"/>
      <c r="BU110" s="64"/>
      <c r="BV110" s="58"/>
      <c r="BW110" s="73"/>
      <c r="BX110" s="58"/>
      <c r="BY110" s="64"/>
      <c r="BZ110" s="58"/>
      <c r="CA110" s="73"/>
      <c r="CB110" s="67"/>
      <c r="CC110" s="64"/>
      <c r="CD110" s="58"/>
      <c r="CE110" s="64"/>
      <c r="CF110" s="58"/>
      <c r="CG110" s="60"/>
      <c r="CH110" s="58"/>
      <c r="CI110" s="64"/>
      <c r="CJ110" s="133">
        <f t="shared" ref="CJ110:CJ113" si="159">(CI110*$E110*$F110*((1-$G110)+$G110*$L110*$H110))</f>
        <v>0</v>
      </c>
      <c r="CK110" s="64"/>
      <c r="CL110" s="133">
        <f t="shared" ref="CL110:CL113" si="160">(CK110*$E110*$F110*((1-$G110)+$G110*$K110*$H110))</f>
        <v>0</v>
      </c>
      <c r="CM110" s="64"/>
      <c r="CN110" s="133">
        <f t="shared" ref="CN110:CN113" si="161">(CM110*$E110*$F110*((1-$G110)+$G110*$L110*$H110))</f>
        <v>0</v>
      </c>
      <c r="CO110" s="64"/>
      <c r="CP110" s="133">
        <f t="shared" ref="CP110:CP113" si="162">(CO110*$E110*$F110*((1-$G110)+$G110*$L110*$H110))</f>
        <v>0</v>
      </c>
      <c r="CQ110" s="64"/>
      <c r="CR110" s="133">
        <f t="shared" ref="CR110:CR113" si="163">(CQ110*$E110*$F110*((1-$G110)+$G110*$M110*$H110))</f>
        <v>0</v>
      </c>
      <c r="CS110" s="64"/>
      <c r="CT110" s="133">
        <f t="shared" ref="CT110:CT113" si="164">(CS110*$E110*$F110*((1-$G110)+$G110*$N110*$H110))</f>
        <v>0</v>
      </c>
      <c r="CU110" s="60"/>
      <c r="CV110" s="58"/>
      <c r="CW110" s="60"/>
      <c r="CX110" s="58"/>
      <c r="CY110" s="58"/>
      <c r="CZ110" s="58"/>
      <c r="DA110" s="58"/>
      <c r="DB110" s="58"/>
      <c r="DC110" s="58"/>
      <c r="DD110" s="58"/>
      <c r="DE110" s="70">
        <f t="shared" si="156"/>
        <v>0</v>
      </c>
      <c r="DF110" s="70">
        <f t="shared" si="156"/>
        <v>0</v>
      </c>
      <c r="DG110" s="71">
        <v>0</v>
      </c>
      <c r="DH110" s="71">
        <v>0</v>
      </c>
      <c r="DI110" s="72">
        <f t="shared" si="103"/>
        <v>0</v>
      </c>
      <c r="DJ110" s="72">
        <f t="shared" si="103"/>
        <v>0</v>
      </c>
    </row>
    <row r="111" spans="1:114" s="179" customFormat="1" ht="30" hidden="1" x14ac:dyDescent="0.25">
      <c r="A111" s="174"/>
      <c r="B111" s="174">
        <v>83</v>
      </c>
      <c r="C111" s="185" t="s">
        <v>315</v>
      </c>
      <c r="D111" s="49" t="s">
        <v>316</v>
      </c>
      <c r="E111" s="50">
        <v>13916</v>
      </c>
      <c r="F111" s="192">
        <v>4.96</v>
      </c>
      <c r="G111" s="193">
        <v>0.82640000000000002</v>
      </c>
      <c r="H111" s="135">
        <v>1</v>
      </c>
      <c r="I111" s="54"/>
      <c r="J111" s="54"/>
      <c r="K111" s="121">
        <v>1.4</v>
      </c>
      <c r="L111" s="121">
        <v>1.68</v>
      </c>
      <c r="M111" s="121">
        <v>2.23</v>
      </c>
      <c r="N111" s="122">
        <v>2.57</v>
      </c>
      <c r="O111" s="77"/>
      <c r="P111" s="58"/>
      <c r="Q111" s="64"/>
      <c r="R111" s="58"/>
      <c r="S111" s="64"/>
      <c r="T111" s="60"/>
      <c r="U111" s="60">
        <v>80</v>
      </c>
      <c r="V111" s="133">
        <f t="shared" si="157"/>
        <v>7347177.7505279994</v>
      </c>
      <c r="W111" s="64"/>
      <c r="X111" s="58"/>
      <c r="Y111" s="64"/>
      <c r="Z111" s="60"/>
      <c r="AA111" s="105"/>
      <c r="AB111" s="58"/>
      <c r="AC111" s="64"/>
      <c r="AD111" s="58"/>
      <c r="AE111" s="64"/>
      <c r="AF111" s="58"/>
      <c r="AG111" s="64">
        <v>0</v>
      </c>
      <c r="AH111" s="58">
        <v>0</v>
      </c>
      <c r="AI111" s="64">
        <v>0</v>
      </c>
      <c r="AJ111" s="133">
        <f t="shared" si="158"/>
        <v>0</v>
      </c>
      <c r="AK111" s="64"/>
      <c r="AL111" s="58"/>
      <c r="AM111" s="105"/>
      <c r="AN111" s="58"/>
      <c r="AO111" s="64"/>
      <c r="AP111" s="60"/>
      <c r="AQ111" s="64"/>
      <c r="AR111" s="58"/>
      <c r="AS111" s="64"/>
      <c r="AT111" s="58"/>
      <c r="AU111" s="64"/>
      <c r="AV111" s="58"/>
      <c r="AW111" s="64"/>
      <c r="AX111" s="58"/>
      <c r="AY111" s="64"/>
      <c r="AZ111" s="58"/>
      <c r="BA111" s="64"/>
      <c r="BB111" s="58"/>
      <c r="BC111" s="64"/>
      <c r="BD111" s="58"/>
      <c r="BE111" s="64"/>
      <c r="BF111" s="58"/>
      <c r="BG111" s="64"/>
      <c r="BH111" s="58"/>
      <c r="BI111" s="64"/>
      <c r="BJ111" s="58"/>
      <c r="BK111" s="64"/>
      <c r="BL111" s="58"/>
      <c r="BM111" s="64"/>
      <c r="BN111" s="58"/>
      <c r="BO111" s="64"/>
      <c r="BP111" s="58"/>
      <c r="BQ111" s="124"/>
      <c r="BR111" s="60"/>
      <c r="BS111" s="64"/>
      <c r="BT111" s="58"/>
      <c r="BU111" s="64"/>
      <c r="BV111" s="58"/>
      <c r="BW111" s="73"/>
      <c r="BX111" s="58"/>
      <c r="BY111" s="64"/>
      <c r="BZ111" s="58"/>
      <c r="CA111" s="73"/>
      <c r="CB111" s="67"/>
      <c r="CC111" s="64"/>
      <c r="CD111" s="58"/>
      <c r="CE111" s="64"/>
      <c r="CF111" s="58"/>
      <c r="CG111" s="60"/>
      <c r="CH111" s="58"/>
      <c r="CI111" s="64"/>
      <c r="CJ111" s="133">
        <f t="shared" si="159"/>
        <v>0</v>
      </c>
      <c r="CK111" s="64"/>
      <c r="CL111" s="133">
        <f t="shared" si="160"/>
        <v>0</v>
      </c>
      <c r="CM111" s="64"/>
      <c r="CN111" s="133">
        <f t="shared" si="161"/>
        <v>0</v>
      </c>
      <c r="CO111" s="64"/>
      <c r="CP111" s="133">
        <f t="shared" si="162"/>
        <v>0</v>
      </c>
      <c r="CQ111" s="64"/>
      <c r="CR111" s="133">
        <f t="shared" si="163"/>
        <v>0</v>
      </c>
      <c r="CS111" s="64"/>
      <c r="CT111" s="133">
        <f t="shared" si="164"/>
        <v>0</v>
      </c>
      <c r="CU111" s="60"/>
      <c r="CV111" s="58"/>
      <c r="CW111" s="60"/>
      <c r="CX111" s="58"/>
      <c r="CY111" s="58"/>
      <c r="CZ111" s="58"/>
      <c r="DA111" s="58"/>
      <c r="DB111" s="58"/>
      <c r="DC111" s="58"/>
      <c r="DD111" s="58"/>
      <c r="DE111" s="70">
        <f t="shared" si="156"/>
        <v>80</v>
      </c>
      <c r="DF111" s="70">
        <f t="shared" si="156"/>
        <v>7347177.7505279994</v>
      </c>
      <c r="DG111" s="71">
        <v>0</v>
      </c>
      <c r="DH111" s="71">
        <v>0</v>
      </c>
      <c r="DI111" s="72">
        <f t="shared" si="103"/>
        <v>80</v>
      </c>
      <c r="DJ111" s="72">
        <f t="shared" si="103"/>
        <v>7347177.7505279994</v>
      </c>
    </row>
    <row r="112" spans="1:114" s="179" customFormat="1" ht="30" hidden="1" x14ac:dyDescent="0.25">
      <c r="A112" s="174"/>
      <c r="B112" s="174">
        <v>84</v>
      </c>
      <c r="C112" s="185" t="s">
        <v>317</v>
      </c>
      <c r="D112" s="49" t="s">
        <v>318</v>
      </c>
      <c r="E112" s="50">
        <v>13916</v>
      </c>
      <c r="F112" s="186">
        <v>13.27</v>
      </c>
      <c r="G112" s="193">
        <v>0.31859999999999999</v>
      </c>
      <c r="H112" s="135">
        <v>1</v>
      </c>
      <c r="I112" s="54"/>
      <c r="J112" s="54"/>
      <c r="K112" s="121">
        <v>1.4</v>
      </c>
      <c r="L112" s="121">
        <v>1.68</v>
      </c>
      <c r="M112" s="121">
        <v>2.23</v>
      </c>
      <c r="N112" s="122">
        <v>2.57</v>
      </c>
      <c r="O112" s="77"/>
      <c r="P112" s="58"/>
      <c r="Q112" s="64"/>
      <c r="R112" s="58"/>
      <c r="S112" s="64"/>
      <c r="T112" s="60"/>
      <c r="U112" s="60">
        <v>2</v>
      </c>
      <c r="V112" s="133">
        <f t="shared" si="157"/>
        <v>416398.13676160004</v>
      </c>
      <c r="W112" s="64"/>
      <c r="X112" s="58"/>
      <c r="Y112" s="64"/>
      <c r="Z112" s="60"/>
      <c r="AA112" s="105"/>
      <c r="AB112" s="58"/>
      <c r="AC112" s="64"/>
      <c r="AD112" s="58"/>
      <c r="AE112" s="64"/>
      <c r="AF112" s="58"/>
      <c r="AG112" s="64">
        <v>0</v>
      </c>
      <c r="AH112" s="58">
        <v>0</v>
      </c>
      <c r="AI112" s="64">
        <v>0</v>
      </c>
      <c r="AJ112" s="133">
        <f t="shared" si="158"/>
        <v>0</v>
      </c>
      <c r="AK112" s="64"/>
      <c r="AL112" s="58"/>
      <c r="AM112" s="105"/>
      <c r="AN112" s="58"/>
      <c r="AO112" s="64"/>
      <c r="AP112" s="60"/>
      <c r="AQ112" s="64"/>
      <c r="AR112" s="58"/>
      <c r="AS112" s="64"/>
      <c r="AT112" s="58"/>
      <c r="AU112" s="64"/>
      <c r="AV112" s="58"/>
      <c r="AW112" s="64"/>
      <c r="AX112" s="58"/>
      <c r="AY112" s="64"/>
      <c r="AZ112" s="58"/>
      <c r="BA112" s="64"/>
      <c r="BB112" s="58"/>
      <c r="BC112" s="64"/>
      <c r="BD112" s="58"/>
      <c r="BE112" s="64"/>
      <c r="BF112" s="58"/>
      <c r="BG112" s="64"/>
      <c r="BH112" s="58"/>
      <c r="BI112" s="64"/>
      <c r="BJ112" s="58"/>
      <c r="BK112" s="64"/>
      <c r="BL112" s="58"/>
      <c r="BM112" s="64"/>
      <c r="BN112" s="58"/>
      <c r="BO112" s="64"/>
      <c r="BP112" s="58"/>
      <c r="BQ112" s="124"/>
      <c r="BR112" s="60"/>
      <c r="BS112" s="64"/>
      <c r="BT112" s="58"/>
      <c r="BU112" s="64"/>
      <c r="BV112" s="58"/>
      <c r="BW112" s="73"/>
      <c r="BX112" s="58"/>
      <c r="BY112" s="64"/>
      <c r="BZ112" s="58"/>
      <c r="CA112" s="73"/>
      <c r="CB112" s="67"/>
      <c r="CC112" s="64"/>
      <c r="CD112" s="58"/>
      <c r="CE112" s="64"/>
      <c r="CF112" s="58"/>
      <c r="CG112" s="60"/>
      <c r="CH112" s="58"/>
      <c r="CI112" s="64"/>
      <c r="CJ112" s="133">
        <f t="shared" si="159"/>
        <v>0</v>
      </c>
      <c r="CK112" s="64"/>
      <c r="CL112" s="133">
        <f t="shared" si="160"/>
        <v>0</v>
      </c>
      <c r="CM112" s="64"/>
      <c r="CN112" s="133">
        <f t="shared" si="161"/>
        <v>0</v>
      </c>
      <c r="CO112" s="64"/>
      <c r="CP112" s="133">
        <f t="shared" si="162"/>
        <v>0</v>
      </c>
      <c r="CQ112" s="64"/>
      <c r="CR112" s="133">
        <f t="shared" si="163"/>
        <v>0</v>
      </c>
      <c r="CS112" s="64"/>
      <c r="CT112" s="133">
        <f t="shared" si="164"/>
        <v>0</v>
      </c>
      <c r="CU112" s="60"/>
      <c r="CV112" s="58"/>
      <c r="CW112" s="60"/>
      <c r="CX112" s="58"/>
      <c r="CY112" s="58"/>
      <c r="CZ112" s="58"/>
      <c r="DA112" s="58"/>
      <c r="DB112" s="58"/>
      <c r="DC112" s="58"/>
      <c r="DD112" s="58"/>
      <c r="DE112" s="70">
        <f t="shared" si="156"/>
        <v>2</v>
      </c>
      <c r="DF112" s="70">
        <f t="shared" si="156"/>
        <v>416398.13676160004</v>
      </c>
      <c r="DG112" s="71">
        <v>0</v>
      </c>
      <c r="DH112" s="71">
        <v>0</v>
      </c>
      <c r="DI112" s="72">
        <f t="shared" si="103"/>
        <v>2</v>
      </c>
      <c r="DJ112" s="72">
        <f t="shared" si="103"/>
        <v>416398.13676160004</v>
      </c>
    </row>
    <row r="113" spans="1:114" s="179" customFormat="1" ht="30" hidden="1" x14ac:dyDescent="0.25">
      <c r="A113" s="174"/>
      <c r="B113" s="174">
        <v>85</v>
      </c>
      <c r="C113" s="185" t="s">
        <v>319</v>
      </c>
      <c r="D113" s="49" t="s">
        <v>320</v>
      </c>
      <c r="E113" s="50">
        <v>13916</v>
      </c>
      <c r="F113" s="186">
        <v>25.33</v>
      </c>
      <c r="G113" s="193">
        <v>0.16689999999999999</v>
      </c>
      <c r="H113" s="135">
        <v>1</v>
      </c>
      <c r="I113" s="54"/>
      <c r="J113" s="54"/>
      <c r="K113" s="121">
        <v>1.4</v>
      </c>
      <c r="L113" s="121">
        <v>1.68</v>
      </c>
      <c r="M113" s="121">
        <v>2.23</v>
      </c>
      <c r="N113" s="122">
        <v>2.57</v>
      </c>
      <c r="O113" s="77"/>
      <c r="P113" s="60"/>
      <c r="Q113" s="64"/>
      <c r="R113" s="60"/>
      <c r="S113" s="64"/>
      <c r="T113" s="60"/>
      <c r="U113" s="60">
        <v>38</v>
      </c>
      <c r="V113" s="133">
        <f>(U113*$E113*$F113*((1-$G113)+$G113*$K113*$H113))</f>
        <v>14288937.255286397</v>
      </c>
      <c r="W113" s="64"/>
      <c r="X113" s="60"/>
      <c r="Y113" s="64"/>
      <c r="Z113" s="60"/>
      <c r="AA113" s="105"/>
      <c r="AB113" s="60"/>
      <c r="AC113" s="64"/>
      <c r="AD113" s="60"/>
      <c r="AE113" s="64"/>
      <c r="AF113" s="60"/>
      <c r="AG113" s="64">
        <v>0</v>
      </c>
      <c r="AH113" s="60">
        <v>0</v>
      </c>
      <c r="AI113" s="64">
        <v>0</v>
      </c>
      <c r="AJ113" s="133">
        <f t="shared" si="158"/>
        <v>0</v>
      </c>
      <c r="AK113" s="64"/>
      <c r="AL113" s="60"/>
      <c r="AM113" s="105"/>
      <c r="AN113" s="60"/>
      <c r="AO113" s="64"/>
      <c r="AP113" s="60"/>
      <c r="AQ113" s="64"/>
      <c r="AR113" s="60"/>
      <c r="AS113" s="64"/>
      <c r="AT113" s="60"/>
      <c r="AU113" s="64"/>
      <c r="AV113" s="60"/>
      <c r="AW113" s="64"/>
      <c r="AX113" s="60"/>
      <c r="AY113" s="64"/>
      <c r="AZ113" s="60"/>
      <c r="BA113" s="64"/>
      <c r="BB113" s="60"/>
      <c r="BC113" s="64"/>
      <c r="BD113" s="60"/>
      <c r="BE113" s="64"/>
      <c r="BF113" s="60"/>
      <c r="BG113" s="64"/>
      <c r="BH113" s="60"/>
      <c r="BI113" s="64"/>
      <c r="BJ113" s="60"/>
      <c r="BK113" s="64"/>
      <c r="BL113" s="60"/>
      <c r="BM113" s="64"/>
      <c r="BN113" s="60"/>
      <c r="BO113" s="64"/>
      <c r="BP113" s="60"/>
      <c r="BQ113" s="124"/>
      <c r="BR113" s="60"/>
      <c r="BS113" s="64"/>
      <c r="BT113" s="60"/>
      <c r="BU113" s="64"/>
      <c r="BV113" s="60"/>
      <c r="BW113" s="73"/>
      <c r="BX113" s="60"/>
      <c r="BY113" s="64"/>
      <c r="BZ113" s="60"/>
      <c r="CA113" s="73"/>
      <c r="CB113" s="73"/>
      <c r="CC113" s="64"/>
      <c r="CD113" s="60"/>
      <c r="CE113" s="64"/>
      <c r="CF113" s="60"/>
      <c r="CG113" s="60"/>
      <c r="CH113" s="60"/>
      <c r="CI113" s="64"/>
      <c r="CJ113" s="133">
        <f t="shared" si="159"/>
        <v>0</v>
      </c>
      <c r="CK113" s="64"/>
      <c r="CL113" s="133">
        <f t="shared" si="160"/>
        <v>0</v>
      </c>
      <c r="CM113" s="64"/>
      <c r="CN113" s="133">
        <f t="shared" si="161"/>
        <v>0</v>
      </c>
      <c r="CO113" s="64"/>
      <c r="CP113" s="133">
        <f t="shared" si="162"/>
        <v>0</v>
      </c>
      <c r="CQ113" s="64"/>
      <c r="CR113" s="133">
        <f t="shared" si="163"/>
        <v>0</v>
      </c>
      <c r="CS113" s="64"/>
      <c r="CT113" s="133">
        <f t="shared" si="164"/>
        <v>0</v>
      </c>
      <c r="CU113" s="60"/>
      <c r="CV113" s="60"/>
      <c r="CW113" s="60"/>
      <c r="CX113" s="60"/>
      <c r="CY113" s="60"/>
      <c r="CZ113" s="60"/>
      <c r="DA113" s="60"/>
      <c r="DB113" s="60"/>
      <c r="DC113" s="60"/>
      <c r="DD113" s="60"/>
      <c r="DE113" s="70">
        <f t="shared" si="156"/>
        <v>38</v>
      </c>
      <c r="DF113" s="70">
        <f t="shared" si="156"/>
        <v>14288937.255286397</v>
      </c>
      <c r="DG113" s="71">
        <v>0</v>
      </c>
      <c r="DH113" s="71">
        <v>0</v>
      </c>
      <c r="DI113" s="72">
        <f t="shared" si="103"/>
        <v>38</v>
      </c>
      <c r="DJ113" s="72">
        <f t="shared" si="103"/>
        <v>14288937.255286397</v>
      </c>
    </row>
    <row r="114" spans="1:114" s="1" customFormat="1" ht="45" hidden="1" x14ac:dyDescent="0.25">
      <c r="A114" s="23"/>
      <c r="B114" s="174">
        <v>86</v>
      </c>
      <c r="C114" s="194" t="s">
        <v>321</v>
      </c>
      <c r="D114" s="172" t="s">
        <v>322</v>
      </c>
      <c r="E114" s="50">
        <v>13916</v>
      </c>
      <c r="F114" s="177">
        <v>0.15</v>
      </c>
      <c r="G114" s="52"/>
      <c r="H114" s="135">
        <v>1</v>
      </c>
      <c r="I114" s="54"/>
      <c r="J114" s="54"/>
      <c r="K114" s="121">
        <v>1.4</v>
      </c>
      <c r="L114" s="121">
        <v>1.68</v>
      </c>
      <c r="M114" s="121">
        <v>2.23</v>
      </c>
      <c r="N114" s="122">
        <v>2.57</v>
      </c>
      <c r="O114" s="77"/>
      <c r="P114" s="58">
        <f>SUM(O114*$E114*$F114*$H114*$K114*$P$9)</f>
        <v>0</v>
      </c>
      <c r="Q114" s="64">
        <v>0</v>
      </c>
      <c r="R114" s="123"/>
      <c r="S114" s="64"/>
      <c r="T114" s="60">
        <f>SUM(S114*$E114*$F114*$H114*$K114*$T$9)</f>
        <v>0</v>
      </c>
      <c r="U114" s="60">
        <v>0</v>
      </c>
      <c r="V114" s="58">
        <f>SUM(U114*$E114*$F114*$H114*$K114*$V$9)</f>
        <v>0</v>
      </c>
      <c r="W114" s="64">
        <v>0</v>
      </c>
      <c r="X114" s="123"/>
      <c r="Y114" s="64"/>
      <c r="Z114" s="107"/>
      <c r="AA114" s="105"/>
      <c r="AB114" s="123"/>
      <c r="AC114" s="64"/>
      <c r="AD114" s="123"/>
      <c r="AE114" s="64">
        <v>0</v>
      </c>
      <c r="AF114" s="123">
        <v>0</v>
      </c>
      <c r="AG114" s="64">
        <v>0</v>
      </c>
      <c r="AH114" s="58">
        <f>AG114*E114*F114*H114*K114</f>
        <v>0</v>
      </c>
      <c r="AI114" s="64">
        <v>0</v>
      </c>
      <c r="AJ114" s="58">
        <v>0</v>
      </c>
      <c r="AK114" s="64">
        <v>0</v>
      </c>
      <c r="AL114" s="123"/>
      <c r="AM114" s="105"/>
      <c r="AN114" s="123"/>
      <c r="AO114" s="64"/>
      <c r="AP114" s="107"/>
      <c r="AQ114" s="64">
        <v>0</v>
      </c>
      <c r="AR114" s="123"/>
      <c r="AS114" s="64">
        <v>0</v>
      </c>
      <c r="AT114" s="123"/>
      <c r="AU114" s="64"/>
      <c r="AV114" s="123"/>
      <c r="AW114" s="64"/>
      <c r="AX114" s="123"/>
      <c r="AY114" s="64"/>
      <c r="AZ114" s="123"/>
      <c r="BA114" s="77"/>
      <c r="BB114" s="123"/>
      <c r="BC114" s="64">
        <v>0</v>
      </c>
      <c r="BD114" s="123"/>
      <c r="BE114" s="64">
        <v>0</v>
      </c>
      <c r="BF114" s="123"/>
      <c r="BG114" s="64">
        <v>0</v>
      </c>
      <c r="BH114" s="123"/>
      <c r="BI114" s="77"/>
      <c r="BJ114" s="123"/>
      <c r="BK114" s="64"/>
      <c r="BL114" s="123"/>
      <c r="BM114" s="77"/>
      <c r="BN114" s="123"/>
      <c r="BO114" s="64">
        <v>0</v>
      </c>
      <c r="BP114" s="123"/>
      <c r="BQ114" s="124">
        <v>0</v>
      </c>
      <c r="BR114" s="107"/>
      <c r="BS114" s="64">
        <v>0</v>
      </c>
      <c r="BT114" s="123"/>
      <c r="BU114" s="64">
        <v>0</v>
      </c>
      <c r="BV114" s="123"/>
      <c r="BW114" s="73">
        <v>0</v>
      </c>
      <c r="BX114" s="123"/>
      <c r="BY114" s="64">
        <v>0</v>
      </c>
      <c r="BZ114" s="123"/>
      <c r="CA114" s="73"/>
      <c r="CB114" s="125"/>
      <c r="CC114" s="64">
        <v>0</v>
      </c>
      <c r="CD114" s="123"/>
      <c r="CE114" s="64">
        <v>0</v>
      </c>
      <c r="CF114" s="123"/>
      <c r="CG114" s="60">
        <v>0</v>
      </c>
      <c r="CH114" s="123"/>
      <c r="CI114" s="64">
        <v>0</v>
      </c>
      <c r="CJ114" s="123"/>
      <c r="CK114" s="64"/>
      <c r="CL114" s="123"/>
      <c r="CM114" s="64"/>
      <c r="CN114" s="123"/>
      <c r="CO114" s="64">
        <v>0</v>
      </c>
      <c r="CP114" s="123"/>
      <c r="CQ114" s="64">
        <v>0</v>
      </c>
      <c r="CR114" s="123"/>
      <c r="CS114" s="64">
        <v>0</v>
      </c>
      <c r="CT114" s="123"/>
      <c r="CU114" s="60"/>
      <c r="CV114" s="123"/>
      <c r="CW114" s="60"/>
      <c r="CX114" s="123"/>
      <c r="CY114" s="123"/>
      <c r="CZ114" s="123"/>
      <c r="DA114" s="123"/>
      <c r="DB114" s="123"/>
      <c r="DC114" s="123"/>
      <c r="DD114" s="123"/>
      <c r="DE114" s="70">
        <f t="shared" si="156"/>
        <v>0</v>
      </c>
      <c r="DF114" s="70">
        <f t="shared" si="156"/>
        <v>0</v>
      </c>
      <c r="DG114" s="71">
        <v>0</v>
      </c>
      <c r="DH114" s="71">
        <v>0</v>
      </c>
      <c r="DI114" s="72">
        <f t="shared" si="103"/>
        <v>0</v>
      </c>
      <c r="DJ114" s="72">
        <f t="shared" si="103"/>
        <v>0</v>
      </c>
    </row>
    <row r="115" spans="1:114" s="1" customFormat="1" ht="45" hidden="1" x14ac:dyDescent="0.25">
      <c r="A115" s="23"/>
      <c r="B115" s="174">
        <v>87</v>
      </c>
      <c r="C115" s="194" t="s">
        <v>323</v>
      </c>
      <c r="D115" s="172" t="s">
        <v>324</v>
      </c>
      <c r="E115" s="50">
        <v>13916</v>
      </c>
      <c r="F115" s="177">
        <v>0.69</v>
      </c>
      <c r="G115" s="52"/>
      <c r="H115" s="135">
        <v>1</v>
      </c>
      <c r="I115" s="54"/>
      <c r="J115" s="54"/>
      <c r="K115" s="121">
        <v>1.4</v>
      </c>
      <c r="L115" s="121">
        <v>1.68</v>
      </c>
      <c r="M115" s="121">
        <v>2.23</v>
      </c>
      <c r="N115" s="122">
        <v>2.57</v>
      </c>
      <c r="O115" s="77"/>
      <c r="P115" s="58">
        <f t="shared" ref="P115:P117" si="165">SUM(O115*$E115*$F115*$H115*$K115*$P$9)</f>
        <v>0</v>
      </c>
      <c r="Q115" s="64"/>
      <c r="R115" s="123"/>
      <c r="S115" s="64"/>
      <c r="T115" s="60"/>
      <c r="U115" s="60"/>
      <c r="V115" s="58"/>
      <c r="W115" s="64"/>
      <c r="X115" s="123"/>
      <c r="Y115" s="64"/>
      <c r="Z115" s="107"/>
      <c r="AA115" s="105"/>
      <c r="AB115" s="123"/>
      <c r="AC115" s="64"/>
      <c r="AD115" s="123"/>
      <c r="AE115" s="64"/>
      <c r="AF115" s="123"/>
      <c r="AG115" s="64"/>
      <c r="AH115" s="58"/>
      <c r="AI115" s="64"/>
      <c r="AJ115" s="58"/>
      <c r="AK115" s="64"/>
      <c r="AL115" s="123"/>
      <c r="AM115" s="105"/>
      <c r="AN115" s="123"/>
      <c r="AO115" s="64"/>
      <c r="AP115" s="107"/>
      <c r="AQ115" s="64"/>
      <c r="AR115" s="123"/>
      <c r="AS115" s="64"/>
      <c r="AT115" s="123"/>
      <c r="AU115" s="64"/>
      <c r="AV115" s="123"/>
      <c r="AW115" s="64"/>
      <c r="AX115" s="123"/>
      <c r="AY115" s="64"/>
      <c r="AZ115" s="123"/>
      <c r="BA115" s="77"/>
      <c r="BB115" s="123"/>
      <c r="BC115" s="64"/>
      <c r="BD115" s="123"/>
      <c r="BE115" s="64"/>
      <c r="BF115" s="123"/>
      <c r="BG115" s="64"/>
      <c r="BH115" s="123"/>
      <c r="BI115" s="77"/>
      <c r="BJ115" s="123"/>
      <c r="BK115" s="64"/>
      <c r="BL115" s="123"/>
      <c r="BM115" s="77"/>
      <c r="BN115" s="123"/>
      <c r="BO115" s="64"/>
      <c r="BP115" s="123"/>
      <c r="BQ115" s="124"/>
      <c r="BR115" s="107"/>
      <c r="BS115" s="64"/>
      <c r="BT115" s="123"/>
      <c r="BU115" s="64"/>
      <c r="BV115" s="123"/>
      <c r="BW115" s="73"/>
      <c r="BX115" s="123"/>
      <c r="BY115" s="64"/>
      <c r="BZ115" s="123"/>
      <c r="CA115" s="73"/>
      <c r="CB115" s="125"/>
      <c r="CC115" s="64"/>
      <c r="CD115" s="123"/>
      <c r="CE115" s="64"/>
      <c r="CF115" s="123"/>
      <c r="CG115" s="60"/>
      <c r="CH115" s="123"/>
      <c r="CI115" s="64"/>
      <c r="CJ115" s="123"/>
      <c r="CK115" s="64"/>
      <c r="CL115" s="123"/>
      <c r="CM115" s="64"/>
      <c r="CN115" s="123"/>
      <c r="CO115" s="64"/>
      <c r="CP115" s="123"/>
      <c r="CQ115" s="64"/>
      <c r="CR115" s="123"/>
      <c r="CS115" s="64"/>
      <c r="CT115" s="123"/>
      <c r="CU115" s="60"/>
      <c r="CV115" s="123"/>
      <c r="CW115" s="60"/>
      <c r="CX115" s="123"/>
      <c r="CY115" s="123"/>
      <c r="CZ115" s="123"/>
      <c r="DA115" s="123"/>
      <c r="DB115" s="123"/>
      <c r="DC115" s="123"/>
      <c r="DD115" s="123"/>
      <c r="DE115" s="70">
        <f t="shared" si="156"/>
        <v>0</v>
      </c>
      <c r="DF115" s="70">
        <f t="shared" si="156"/>
        <v>0</v>
      </c>
      <c r="DG115" s="71">
        <v>0</v>
      </c>
      <c r="DH115" s="71">
        <v>0</v>
      </c>
      <c r="DI115" s="72">
        <f t="shared" si="103"/>
        <v>0</v>
      </c>
      <c r="DJ115" s="72">
        <f t="shared" si="103"/>
        <v>0</v>
      </c>
    </row>
    <row r="116" spans="1:114" s="1" customFormat="1" ht="45" hidden="1" x14ac:dyDescent="0.25">
      <c r="A116" s="23"/>
      <c r="B116" s="174">
        <v>88</v>
      </c>
      <c r="C116" s="194" t="s">
        <v>325</v>
      </c>
      <c r="D116" s="172" t="s">
        <v>326</v>
      </c>
      <c r="E116" s="50">
        <v>13916</v>
      </c>
      <c r="F116" s="177">
        <v>1.57</v>
      </c>
      <c r="G116" s="52"/>
      <c r="H116" s="135">
        <v>1</v>
      </c>
      <c r="I116" s="54"/>
      <c r="J116" s="54"/>
      <c r="K116" s="121">
        <v>1.4</v>
      </c>
      <c r="L116" s="121">
        <v>1.68</v>
      </c>
      <c r="M116" s="121">
        <v>2.23</v>
      </c>
      <c r="N116" s="122">
        <v>2.57</v>
      </c>
      <c r="O116" s="77"/>
      <c r="P116" s="58">
        <f t="shared" si="165"/>
        <v>0</v>
      </c>
      <c r="Q116" s="64"/>
      <c r="R116" s="123"/>
      <c r="S116" s="64"/>
      <c r="T116" s="60"/>
      <c r="U116" s="60"/>
      <c r="V116" s="58"/>
      <c r="W116" s="64"/>
      <c r="X116" s="123"/>
      <c r="Y116" s="64"/>
      <c r="Z116" s="107"/>
      <c r="AA116" s="105"/>
      <c r="AB116" s="123"/>
      <c r="AC116" s="64"/>
      <c r="AD116" s="123"/>
      <c r="AE116" s="64"/>
      <c r="AF116" s="123"/>
      <c r="AG116" s="64"/>
      <c r="AH116" s="58"/>
      <c r="AI116" s="64"/>
      <c r="AJ116" s="58"/>
      <c r="AK116" s="64"/>
      <c r="AL116" s="123"/>
      <c r="AM116" s="105"/>
      <c r="AN116" s="123"/>
      <c r="AO116" s="64"/>
      <c r="AP116" s="107"/>
      <c r="AQ116" s="64"/>
      <c r="AR116" s="123"/>
      <c r="AS116" s="64"/>
      <c r="AT116" s="123"/>
      <c r="AU116" s="64"/>
      <c r="AV116" s="123"/>
      <c r="AW116" s="64"/>
      <c r="AX116" s="123"/>
      <c r="AY116" s="64"/>
      <c r="AZ116" s="123"/>
      <c r="BA116" s="77"/>
      <c r="BB116" s="123"/>
      <c r="BC116" s="64"/>
      <c r="BD116" s="123"/>
      <c r="BE116" s="64"/>
      <c r="BF116" s="123"/>
      <c r="BG116" s="64"/>
      <c r="BH116" s="123"/>
      <c r="BI116" s="77"/>
      <c r="BJ116" s="123"/>
      <c r="BK116" s="64"/>
      <c r="BL116" s="123"/>
      <c r="BM116" s="77"/>
      <c r="BN116" s="123"/>
      <c r="BO116" s="64"/>
      <c r="BP116" s="123"/>
      <c r="BQ116" s="124"/>
      <c r="BR116" s="107"/>
      <c r="BS116" s="64"/>
      <c r="BT116" s="123"/>
      <c r="BU116" s="64"/>
      <c r="BV116" s="123"/>
      <c r="BW116" s="73"/>
      <c r="BX116" s="123"/>
      <c r="BY116" s="64"/>
      <c r="BZ116" s="123"/>
      <c r="CA116" s="73"/>
      <c r="CB116" s="125"/>
      <c r="CC116" s="64"/>
      <c r="CD116" s="123"/>
      <c r="CE116" s="64"/>
      <c r="CF116" s="123"/>
      <c r="CG116" s="60"/>
      <c r="CH116" s="123"/>
      <c r="CI116" s="64"/>
      <c r="CJ116" s="123"/>
      <c r="CK116" s="64"/>
      <c r="CL116" s="123"/>
      <c r="CM116" s="64"/>
      <c r="CN116" s="123"/>
      <c r="CO116" s="64"/>
      <c r="CP116" s="123"/>
      <c r="CQ116" s="64"/>
      <c r="CR116" s="123"/>
      <c r="CS116" s="64"/>
      <c r="CT116" s="123"/>
      <c r="CU116" s="60"/>
      <c r="CV116" s="123"/>
      <c r="CW116" s="60"/>
      <c r="CX116" s="123"/>
      <c r="CY116" s="123"/>
      <c r="CZ116" s="123"/>
      <c r="DA116" s="123"/>
      <c r="DB116" s="123"/>
      <c r="DC116" s="123"/>
      <c r="DD116" s="123"/>
      <c r="DE116" s="70">
        <f t="shared" si="156"/>
        <v>0</v>
      </c>
      <c r="DF116" s="70">
        <f t="shared" si="156"/>
        <v>0</v>
      </c>
      <c r="DG116" s="71">
        <v>1</v>
      </c>
      <c r="DH116" s="71">
        <v>30587.368000000002</v>
      </c>
      <c r="DI116" s="72">
        <f t="shared" si="103"/>
        <v>1</v>
      </c>
      <c r="DJ116" s="72">
        <f t="shared" si="103"/>
        <v>30587.368000000002</v>
      </c>
    </row>
    <row r="117" spans="1:114" s="1" customFormat="1" ht="45" hidden="1" x14ac:dyDescent="0.25">
      <c r="A117" s="23"/>
      <c r="B117" s="174">
        <v>89</v>
      </c>
      <c r="C117" s="194" t="s">
        <v>327</v>
      </c>
      <c r="D117" s="172" t="s">
        <v>328</v>
      </c>
      <c r="E117" s="50">
        <v>13916</v>
      </c>
      <c r="F117" s="177">
        <v>2.82</v>
      </c>
      <c r="G117" s="52"/>
      <c r="H117" s="135">
        <v>1</v>
      </c>
      <c r="I117" s="54"/>
      <c r="J117" s="54"/>
      <c r="K117" s="121">
        <v>1.4</v>
      </c>
      <c r="L117" s="121">
        <v>1.68</v>
      </c>
      <c r="M117" s="121">
        <v>2.23</v>
      </c>
      <c r="N117" s="122">
        <v>2.57</v>
      </c>
      <c r="O117" s="77"/>
      <c r="P117" s="58">
        <f t="shared" si="165"/>
        <v>0</v>
      </c>
      <c r="Q117" s="64"/>
      <c r="R117" s="123"/>
      <c r="S117" s="64"/>
      <c r="T117" s="60"/>
      <c r="U117" s="60"/>
      <c r="V117" s="58"/>
      <c r="W117" s="64"/>
      <c r="X117" s="123"/>
      <c r="Y117" s="64"/>
      <c r="Z117" s="107"/>
      <c r="AA117" s="105"/>
      <c r="AB117" s="123"/>
      <c r="AC117" s="64"/>
      <c r="AD117" s="123"/>
      <c r="AE117" s="64"/>
      <c r="AF117" s="123"/>
      <c r="AG117" s="64"/>
      <c r="AH117" s="58"/>
      <c r="AI117" s="64"/>
      <c r="AJ117" s="58"/>
      <c r="AK117" s="64"/>
      <c r="AL117" s="123"/>
      <c r="AM117" s="105"/>
      <c r="AN117" s="123"/>
      <c r="AO117" s="64"/>
      <c r="AP117" s="107"/>
      <c r="AQ117" s="64"/>
      <c r="AR117" s="123"/>
      <c r="AS117" s="64"/>
      <c r="AT117" s="123"/>
      <c r="AU117" s="64"/>
      <c r="AV117" s="123"/>
      <c r="AW117" s="64"/>
      <c r="AX117" s="123"/>
      <c r="AY117" s="64"/>
      <c r="AZ117" s="123"/>
      <c r="BA117" s="77"/>
      <c r="BB117" s="123"/>
      <c r="BC117" s="64"/>
      <c r="BD117" s="123"/>
      <c r="BE117" s="64"/>
      <c r="BF117" s="123"/>
      <c r="BG117" s="64"/>
      <c r="BH117" s="123"/>
      <c r="BI117" s="77"/>
      <c r="BJ117" s="123"/>
      <c r="BK117" s="64"/>
      <c r="BL117" s="123"/>
      <c r="BM117" s="77"/>
      <c r="BN117" s="123"/>
      <c r="BO117" s="64"/>
      <c r="BP117" s="123"/>
      <c r="BQ117" s="124"/>
      <c r="BR117" s="107"/>
      <c r="BS117" s="64"/>
      <c r="BT117" s="123"/>
      <c r="BU117" s="64"/>
      <c r="BV117" s="123"/>
      <c r="BW117" s="73"/>
      <c r="BX117" s="123"/>
      <c r="BY117" s="64"/>
      <c r="BZ117" s="123"/>
      <c r="CA117" s="73"/>
      <c r="CB117" s="125"/>
      <c r="CC117" s="64"/>
      <c r="CD117" s="123"/>
      <c r="CE117" s="64"/>
      <c r="CF117" s="123"/>
      <c r="CG117" s="60"/>
      <c r="CH117" s="123"/>
      <c r="CI117" s="64"/>
      <c r="CJ117" s="123"/>
      <c r="CK117" s="64"/>
      <c r="CL117" s="123"/>
      <c r="CM117" s="64"/>
      <c r="CN117" s="123"/>
      <c r="CO117" s="64"/>
      <c r="CP117" s="123"/>
      <c r="CQ117" s="64"/>
      <c r="CR117" s="123"/>
      <c r="CS117" s="64"/>
      <c r="CT117" s="123"/>
      <c r="CU117" s="60"/>
      <c r="CV117" s="123"/>
      <c r="CW117" s="60"/>
      <c r="CX117" s="123"/>
      <c r="CY117" s="123"/>
      <c r="CZ117" s="123"/>
      <c r="DA117" s="123"/>
      <c r="DB117" s="123"/>
      <c r="DC117" s="123"/>
      <c r="DD117" s="123"/>
      <c r="DE117" s="70">
        <f t="shared" si="156"/>
        <v>0</v>
      </c>
      <c r="DF117" s="70">
        <f t="shared" si="156"/>
        <v>0</v>
      </c>
      <c r="DG117" s="71">
        <v>15</v>
      </c>
      <c r="DH117" s="71">
        <v>824105.5199999999</v>
      </c>
      <c r="DI117" s="72">
        <f t="shared" si="103"/>
        <v>15</v>
      </c>
      <c r="DJ117" s="72">
        <f t="shared" si="103"/>
        <v>824105.5199999999</v>
      </c>
    </row>
    <row r="118" spans="1:114" s="1" customFormat="1" ht="30" hidden="1" x14ac:dyDescent="0.25">
      <c r="A118" s="23"/>
      <c r="B118" s="174">
        <v>90</v>
      </c>
      <c r="C118" s="194" t="s">
        <v>329</v>
      </c>
      <c r="D118" s="195" t="s">
        <v>330</v>
      </c>
      <c r="E118" s="50">
        <v>13916</v>
      </c>
      <c r="F118" s="177">
        <v>0.31</v>
      </c>
      <c r="G118" s="178">
        <v>0.51060000000000005</v>
      </c>
      <c r="H118" s="135">
        <v>1</v>
      </c>
      <c r="I118" s="54"/>
      <c r="J118" s="54"/>
      <c r="K118" s="121">
        <v>1.4</v>
      </c>
      <c r="L118" s="121">
        <v>1.68</v>
      </c>
      <c r="M118" s="121">
        <v>2.23</v>
      </c>
      <c r="N118" s="122">
        <v>2.57</v>
      </c>
      <c r="O118" s="77"/>
      <c r="P118" s="133">
        <f t="shared" ref="P118:P128" si="166">(O118*$E118*$F118*((1-$G118)+$G118*$K118*$H118))</f>
        <v>0</v>
      </c>
      <c r="Q118" s="64"/>
      <c r="R118" s="133">
        <f t="shared" ref="R118:R129" si="167">(Q118*$E118*$F118*((1-$G118)+$G118*$K118*$H118))</f>
        <v>0</v>
      </c>
      <c r="S118" s="64"/>
      <c r="T118" s="133">
        <f t="shared" ref="T118:T129" si="168">(S118*$E118*$F118*((1-$G118)+$G118*$K118*$H118))</f>
        <v>0</v>
      </c>
      <c r="U118" s="60"/>
      <c r="V118" s="133">
        <f t="shared" ref="V118:V129" si="169">(U118*$E118*$F118*((1-$G118)+$G118*$K118*$H118))</f>
        <v>0</v>
      </c>
      <c r="W118" s="64"/>
      <c r="X118" s="133">
        <f t="shared" ref="X118:X129" si="170">(W118*$E118*$F118*((1-$G118)+$G118*$K118*$H118))</f>
        <v>0</v>
      </c>
      <c r="Y118" s="64"/>
      <c r="Z118" s="133">
        <f t="shared" ref="Z118:Z129" si="171">(Y118*$E118*$F118*((1-$G118)+$G118*$K118*$H118))</f>
        <v>0</v>
      </c>
      <c r="AA118" s="105"/>
      <c r="AB118" s="123"/>
      <c r="AC118" s="64"/>
      <c r="AD118" s="133">
        <f t="shared" ref="AD118:AD129" si="172">(AC118*$E118*$F118*((1-$G118)+$G118*$K118*$H118))</f>
        <v>0</v>
      </c>
      <c r="AE118" s="64"/>
      <c r="AF118" s="133">
        <f t="shared" ref="AF118:AF129" si="173">(AE118*$E118*$F118*((1-$G118)+$G118*$K118*$H118))</f>
        <v>0</v>
      </c>
      <c r="AG118" s="64"/>
      <c r="AH118" s="133">
        <f t="shared" ref="AH118:AH129" si="174">(AG118*$E118*$F118*((1-$G118)+$G118*$K118*$H118))</f>
        <v>0</v>
      </c>
      <c r="AI118" s="64"/>
      <c r="AJ118" s="133">
        <f t="shared" ref="AJ118:AJ129" si="175">(AI118*$E118*$F118*((1-$G118)+$G118*$L118*$H118))</f>
        <v>0</v>
      </c>
      <c r="AK118" s="64"/>
      <c r="AL118" s="133">
        <f t="shared" ref="AL118:AL129" si="176">(AK118*$E118*$F118*((1-$G118)+$G118*$L118*$H118))</f>
        <v>0</v>
      </c>
      <c r="AM118" s="105"/>
      <c r="AN118" s="133">
        <f t="shared" ref="AN118:AN129" si="177">(AM118*$E118*$F118*((1-$G118)+$G118*$K118*$H118))</f>
        <v>0</v>
      </c>
      <c r="AO118" s="64"/>
      <c r="AP118" s="133">
        <f t="shared" ref="AP118:AP129" si="178">(AO118*$E118*$F118*((1-$G118)+$G118*$K118*$H118))</f>
        <v>0</v>
      </c>
      <c r="AQ118" s="64"/>
      <c r="AR118" s="133">
        <f t="shared" ref="AR118:AR129" si="179">(AQ118*$E118*$F118*((1-$G118)+$G118*$K118*$H118))</f>
        <v>0</v>
      </c>
      <c r="AS118" s="64"/>
      <c r="AT118" s="133">
        <f t="shared" ref="AT118:AT129" si="180">(AS118*$E118*$F118*((1-$G118)+$G118*$K118*$H118))</f>
        <v>0</v>
      </c>
      <c r="AU118" s="64"/>
      <c r="AV118" s="133">
        <f t="shared" ref="AV118:AV129" si="181">(AU118*$E118*$F118*((1-$G118)+$G118*$K118*$H118))</f>
        <v>0</v>
      </c>
      <c r="AW118" s="64"/>
      <c r="AX118" s="133">
        <f t="shared" ref="AX118:AX129" si="182">(AW118*$E118*$F118*((1-$G118)+$G118*$K118*$H118))</f>
        <v>0</v>
      </c>
      <c r="AY118" s="64"/>
      <c r="AZ118" s="123"/>
      <c r="BA118" s="77"/>
      <c r="BB118" s="133">
        <f t="shared" ref="BB118:BB129" si="183">(BA118*$E118*$F118*((1-$G118)+$G118*$K118*$H118))</f>
        <v>0</v>
      </c>
      <c r="BC118" s="64"/>
      <c r="BD118" s="133">
        <f t="shared" ref="BD118:BD129" si="184">(BC118*$E118*$F118*((1-$G118)+$G118*$K118*$H118))</f>
        <v>0</v>
      </c>
      <c r="BE118" s="64"/>
      <c r="BF118" s="133">
        <f t="shared" ref="BF118:BF129" si="185">(BE118*$E118*$F118*((1-$G118)+$G118*$K118*$H118))</f>
        <v>0</v>
      </c>
      <c r="BG118" s="64"/>
      <c r="BH118" s="133">
        <f t="shared" ref="BH118:BH129" si="186">(BG118*$E118*$F118*((1-$G118)+$G118*$K118*$H118))</f>
        <v>0</v>
      </c>
      <c r="BI118" s="77"/>
      <c r="BJ118" s="123"/>
      <c r="BK118" s="64"/>
      <c r="BL118" s="133">
        <f t="shared" ref="BL118:BL129" si="187">(BK118*$E118*$F118*((1-$G118)+$G118*$K118*$H118))</f>
        <v>0</v>
      </c>
      <c r="BM118" s="77"/>
      <c r="BN118" s="133">
        <f t="shared" ref="BN118:BN129" si="188">(BM118*$E118*$F118*((1-$G118)+$G118*$L118*$H118))</f>
        <v>0</v>
      </c>
      <c r="BO118" s="64"/>
      <c r="BP118" s="133">
        <f t="shared" ref="BP118:BP129" si="189">(BO118*$E118*$F118*((1-$G118)+$G118*$L118*$H118))</f>
        <v>0</v>
      </c>
      <c r="BQ118" s="124"/>
      <c r="BR118" s="133">
        <f t="shared" ref="BR118:BR129" si="190">(BQ118*$E118*$F118*((1-$G118)+$G118*$L118*$H118))</f>
        <v>0</v>
      </c>
      <c r="BS118" s="64"/>
      <c r="BT118" s="133">
        <f t="shared" ref="BT118:BT129" si="191">(BS118*$E118*$F118*((1-$G118)+$G118*$L118*$H118))</f>
        <v>0</v>
      </c>
      <c r="BU118" s="64"/>
      <c r="BV118" s="133">
        <f t="shared" ref="BV118:BV129" si="192">(BU118*$E118*$F118*((1-$G118)+$G118*$L118*$H118))</f>
        <v>0</v>
      </c>
      <c r="BW118" s="73"/>
      <c r="BX118" s="133">
        <f t="shared" ref="BX118:BX129" si="193">(BW118*$E118*$F118*((1-$G118)+$G118*$L118*$H118))</f>
        <v>0</v>
      </c>
      <c r="BY118" s="64"/>
      <c r="BZ118" s="133">
        <f t="shared" ref="BZ118:BZ129" si="194">(BY118*$E118*$F118*((1-$G118)+$G118*$L118*$H118))</f>
        <v>0</v>
      </c>
      <c r="CA118" s="73"/>
      <c r="CB118" s="125"/>
      <c r="CC118" s="64"/>
      <c r="CD118" s="133">
        <f t="shared" ref="CD118:CD129" si="195">(CC118*$E118*$F118*((1-$G118)+$G118*$L118*$H118))</f>
        <v>0</v>
      </c>
      <c r="CE118" s="64"/>
      <c r="CF118" s="123"/>
      <c r="CG118" s="60"/>
      <c r="CH118" s="133">
        <f t="shared" ref="CH118:CH129" si="196">(CG118*$E118*$F118*((1-$G118)+$G118*$L118*$H118))</f>
        <v>0</v>
      </c>
      <c r="CI118" s="64"/>
      <c r="CJ118" s="133">
        <f t="shared" ref="CJ118:CJ129" si="197">(CI118*$E118*$F118*((1-$G118)+$G118*$L118*$H118))</f>
        <v>0</v>
      </c>
      <c r="CK118" s="64"/>
      <c r="CL118" s="133">
        <f t="shared" ref="CL118:CL129" si="198">(CK118*$E118*$F118*((1-$G118)+$G118*$K118*$H118))</f>
        <v>0</v>
      </c>
      <c r="CM118" s="64"/>
      <c r="CN118" s="133">
        <f t="shared" ref="CN118:CN129" si="199">(CM118*$E118*$F118*((1-$G118)+$G118*$L118*$H118))</f>
        <v>0</v>
      </c>
      <c r="CO118" s="64"/>
      <c r="CP118" s="133">
        <f t="shared" ref="CP118:CP129" si="200">(CO118*$E118*$F118*((1-$G118)+$G118*$L118*$H118))</f>
        <v>0</v>
      </c>
      <c r="CQ118" s="64"/>
      <c r="CR118" s="133">
        <f t="shared" ref="CR118:CR129" si="201">(CQ118*$E118*$F118*((1-$G118)+$G118*$M118*$H118))</f>
        <v>0</v>
      </c>
      <c r="CS118" s="64"/>
      <c r="CT118" s="133">
        <f t="shared" ref="CT118:CT129" si="202">(CS118*$E118*$F118*((1-$G118)+$G118*$N118*$H118))</f>
        <v>0</v>
      </c>
      <c r="CU118" s="60"/>
      <c r="CV118" s="133">
        <f t="shared" ref="CV118:CV129" si="203">(CU118*$E118*$F118*((1-$G118)+$G118*$K118*$H118))</f>
        <v>0</v>
      </c>
      <c r="CW118" s="60"/>
      <c r="CX118" s="123"/>
      <c r="CY118" s="123"/>
      <c r="CZ118" s="123"/>
      <c r="DA118" s="123"/>
      <c r="DB118" s="123"/>
      <c r="DC118" s="123"/>
      <c r="DD118" s="123"/>
      <c r="DE118" s="70">
        <f t="shared" si="156"/>
        <v>0</v>
      </c>
      <c r="DF118" s="70">
        <f t="shared" si="156"/>
        <v>0</v>
      </c>
      <c r="DG118" s="71">
        <v>0</v>
      </c>
      <c r="DH118" s="71">
        <v>0</v>
      </c>
      <c r="DI118" s="72">
        <f t="shared" si="103"/>
        <v>0</v>
      </c>
      <c r="DJ118" s="72">
        <f t="shared" si="103"/>
        <v>0</v>
      </c>
    </row>
    <row r="119" spans="1:114" s="1" customFormat="1" ht="30" hidden="1" x14ac:dyDescent="0.25">
      <c r="A119" s="23"/>
      <c r="B119" s="174">
        <v>91</v>
      </c>
      <c r="C119" s="194" t="s">
        <v>331</v>
      </c>
      <c r="D119" s="195" t="s">
        <v>332</v>
      </c>
      <c r="E119" s="50">
        <v>13916</v>
      </c>
      <c r="F119" s="177">
        <v>1.36</v>
      </c>
      <c r="G119" s="178">
        <v>0.51060000000000005</v>
      </c>
      <c r="H119" s="135">
        <v>1</v>
      </c>
      <c r="I119" s="54"/>
      <c r="J119" s="54"/>
      <c r="K119" s="121">
        <v>1.4</v>
      </c>
      <c r="L119" s="121">
        <v>1.68</v>
      </c>
      <c r="M119" s="121">
        <v>2.23</v>
      </c>
      <c r="N119" s="122">
        <v>2.57</v>
      </c>
      <c r="O119" s="77"/>
      <c r="P119" s="133">
        <f t="shared" si="166"/>
        <v>0</v>
      </c>
      <c r="Q119" s="64"/>
      <c r="R119" s="133">
        <f t="shared" si="167"/>
        <v>0</v>
      </c>
      <c r="S119" s="64"/>
      <c r="T119" s="133">
        <f t="shared" si="168"/>
        <v>0</v>
      </c>
      <c r="U119" s="60"/>
      <c r="V119" s="133">
        <f>(U119*$E119*$F119*((1-$G119)+$G119*$K119*$H119))</f>
        <v>0</v>
      </c>
      <c r="W119" s="64"/>
      <c r="X119" s="133">
        <f t="shared" si="170"/>
        <v>0</v>
      </c>
      <c r="Y119" s="64"/>
      <c r="Z119" s="133">
        <f t="shared" si="171"/>
        <v>0</v>
      </c>
      <c r="AA119" s="105"/>
      <c r="AB119" s="123"/>
      <c r="AC119" s="64"/>
      <c r="AD119" s="133">
        <f t="shared" si="172"/>
        <v>0</v>
      </c>
      <c r="AE119" s="64"/>
      <c r="AF119" s="133">
        <f t="shared" si="173"/>
        <v>0</v>
      </c>
      <c r="AG119" s="64"/>
      <c r="AH119" s="133">
        <f t="shared" si="174"/>
        <v>0</v>
      </c>
      <c r="AI119" s="64"/>
      <c r="AJ119" s="133">
        <f t="shared" si="175"/>
        <v>0</v>
      </c>
      <c r="AK119" s="64"/>
      <c r="AL119" s="133">
        <f t="shared" si="176"/>
        <v>0</v>
      </c>
      <c r="AM119" s="105"/>
      <c r="AN119" s="133">
        <f t="shared" si="177"/>
        <v>0</v>
      </c>
      <c r="AO119" s="64"/>
      <c r="AP119" s="133">
        <f t="shared" si="178"/>
        <v>0</v>
      </c>
      <c r="AQ119" s="64"/>
      <c r="AR119" s="133">
        <f t="shared" si="179"/>
        <v>0</v>
      </c>
      <c r="AS119" s="64"/>
      <c r="AT119" s="133">
        <f t="shared" si="180"/>
        <v>0</v>
      </c>
      <c r="AU119" s="64"/>
      <c r="AV119" s="133">
        <f t="shared" si="181"/>
        <v>0</v>
      </c>
      <c r="AW119" s="64"/>
      <c r="AX119" s="133">
        <f t="shared" si="182"/>
        <v>0</v>
      </c>
      <c r="AY119" s="64"/>
      <c r="AZ119" s="123"/>
      <c r="BA119" s="77"/>
      <c r="BB119" s="133">
        <f t="shared" si="183"/>
        <v>0</v>
      </c>
      <c r="BC119" s="64"/>
      <c r="BD119" s="133">
        <f t="shared" si="184"/>
        <v>0</v>
      </c>
      <c r="BE119" s="64"/>
      <c r="BF119" s="133">
        <f t="shared" si="185"/>
        <v>0</v>
      </c>
      <c r="BG119" s="64"/>
      <c r="BH119" s="133">
        <f t="shared" si="186"/>
        <v>0</v>
      </c>
      <c r="BI119" s="77"/>
      <c r="BJ119" s="123"/>
      <c r="BK119" s="64"/>
      <c r="BL119" s="133">
        <f t="shared" si="187"/>
        <v>0</v>
      </c>
      <c r="BM119" s="77"/>
      <c r="BN119" s="133">
        <f t="shared" si="188"/>
        <v>0</v>
      </c>
      <c r="BO119" s="64"/>
      <c r="BP119" s="133">
        <f t="shared" si="189"/>
        <v>0</v>
      </c>
      <c r="BQ119" s="124"/>
      <c r="BR119" s="133">
        <f t="shared" si="190"/>
        <v>0</v>
      </c>
      <c r="BS119" s="64"/>
      <c r="BT119" s="133">
        <f t="shared" si="191"/>
        <v>0</v>
      </c>
      <c r="BU119" s="64"/>
      <c r="BV119" s="133">
        <f t="shared" si="192"/>
        <v>0</v>
      </c>
      <c r="BW119" s="73"/>
      <c r="BX119" s="133">
        <f t="shared" si="193"/>
        <v>0</v>
      </c>
      <c r="BY119" s="64"/>
      <c r="BZ119" s="133">
        <f t="shared" si="194"/>
        <v>0</v>
      </c>
      <c r="CA119" s="73"/>
      <c r="CB119" s="125"/>
      <c r="CC119" s="64"/>
      <c r="CD119" s="133">
        <f t="shared" si="195"/>
        <v>0</v>
      </c>
      <c r="CE119" s="64"/>
      <c r="CF119" s="123"/>
      <c r="CG119" s="60"/>
      <c r="CH119" s="133">
        <f t="shared" si="196"/>
        <v>0</v>
      </c>
      <c r="CI119" s="64"/>
      <c r="CJ119" s="133">
        <f t="shared" si="197"/>
        <v>0</v>
      </c>
      <c r="CK119" s="64"/>
      <c r="CL119" s="133">
        <f t="shared" si="198"/>
        <v>0</v>
      </c>
      <c r="CM119" s="64"/>
      <c r="CN119" s="133">
        <f t="shared" si="199"/>
        <v>0</v>
      </c>
      <c r="CO119" s="64"/>
      <c r="CP119" s="133">
        <f t="shared" si="200"/>
        <v>0</v>
      </c>
      <c r="CQ119" s="64"/>
      <c r="CR119" s="133">
        <f t="shared" si="201"/>
        <v>0</v>
      </c>
      <c r="CS119" s="64"/>
      <c r="CT119" s="133">
        <f t="shared" si="202"/>
        <v>0</v>
      </c>
      <c r="CU119" s="60"/>
      <c r="CV119" s="133">
        <f t="shared" si="203"/>
        <v>0</v>
      </c>
      <c r="CW119" s="60"/>
      <c r="CX119" s="123"/>
      <c r="CY119" s="123"/>
      <c r="CZ119" s="123"/>
      <c r="DA119" s="123"/>
      <c r="DB119" s="123"/>
      <c r="DC119" s="123"/>
      <c r="DD119" s="123"/>
      <c r="DE119" s="70">
        <f t="shared" si="156"/>
        <v>0</v>
      </c>
      <c r="DF119" s="70">
        <f t="shared" si="156"/>
        <v>0</v>
      </c>
      <c r="DG119" s="71">
        <v>50</v>
      </c>
      <c r="DH119" s="71">
        <v>1139557.86112</v>
      </c>
      <c r="DI119" s="72">
        <f t="shared" si="103"/>
        <v>50</v>
      </c>
      <c r="DJ119" s="72">
        <f t="shared" si="103"/>
        <v>1139557.86112</v>
      </c>
    </row>
    <row r="120" spans="1:114" s="1" customFormat="1" ht="30" hidden="1" x14ac:dyDescent="0.25">
      <c r="A120" s="23"/>
      <c r="B120" s="174">
        <v>92</v>
      </c>
      <c r="C120" s="194" t="s">
        <v>333</v>
      </c>
      <c r="D120" s="195" t="s">
        <v>334</v>
      </c>
      <c r="E120" s="50">
        <v>13916</v>
      </c>
      <c r="F120" s="177">
        <v>3.06</v>
      </c>
      <c r="G120" s="178">
        <v>0.51060000000000005</v>
      </c>
      <c r="H120" s="135">
        <v>1</v>
      </c>
      <c r="I120" s="54"/>
      <c r="J120" s="54"/>
      <c r="K120" s="121">
        <v>1.4</v>
      </c>
      <c r="L120" s="121">
        <v>1.68</v>
      </c>
      <c r="M120" s="121">
        <v>2.23</v>
      </c>
      <c r="N120" s="122">
        <v>2.57</v>
      </c>
      <c r="O120" s="77"/>
      <c r="P120" s="133">
        <f t="shared" si="166"/>
        <v>0</v>
      </c>
      <c r="Q120" s="64"/>
      <c r="R120" s="133">
        <f t="shared" si="167"/>
        <v>0</v>
      </c>
      <c r="S120" s="64"/>
      <c r="T120" s="133">
        <f t="shared" si="168"/>
        <v>0</v>
      </c>
      <c r="U120" s="60"/>
      <c r="V120" s="133">
        <f t="shared" si="169"/>
        <v>0</v>
      </c>
      <c r="W120" s="64"/>
      <c r="X120" s="133">
        <f t="shared" si="170"/>
        <v>0</v>
      </c>
      <c r="Y120" s="64"/>
      <c r="Z120" s="133">
        <f t="shared" si="171"/>
        <v>0</v>
      </c>
      <c r="AA120" s="105"/>
      <c r="AB120" s="123"/>
      <c r="AC120" s="64"/>
      <c r="AD120" s="133">
        <f t="shared" si="172"/>
        <v>0</v>
      </c>
      <c r="AE120" s="64"/>
      <c r="AF120" s="133">
        <f t="shared" si="173"/>
        <v>0</v>
      </c>
      <c r="AG120" s="64"/>
      <c r="AH120" s="133">
        <f t="shared" si="174"/>
        <v>0</v>
      </c>
      <c r="AI120" s="64"/>
      <c r="AJ120" s="133">
        <f t="shared" si="175"/>
        <v>0</v>
      </c>
      <c r="AK120" s="64"/>
      <c r="AL120" s="133">
        <f t="shared" si="176"/>
        <v>0</v>
      </c>
      <c r="AM120" s="105"/>
      <c r="AN120" s="133">
        <f t="shared" si="177"/>
        <v>0</v>
      </c>
      <c r="AO120" s="64"/>
      <c r="AP120" s="133">
        <f t="shared" si="178"/>
        <v>0</v>
      </c>
      <c r="AQ120" s="64"/>
      <c r="AR120" s="133">
        <f t="shared" si="179"/>
        <v>0</v>
      </c>
      <c r="AS120" s="64"/>
      <c r="AT120" s="133">
        <f t="shared" si="180"/>
        <v>0</v>
      </c>
      <c r="AU120" s="64"/>
      <c r="AV120" s="133">
        <f t="shared" si="181"/>
        <v>0</v>
      </c>
      <c r="AW120" s="64"/>
      <c r="AX120" s="133">
        <f t="shared" si="182"/>
        <v>0</v>
      </c>
      <c r="AY120" s="64"/>
      <c r="AZ120" s="123"/>
      <c r="BA120" s="77"/>
      <c r="BB120" s="133">
        <f t="shared" si="183"/>
        <v>0</v>
      </c>
      <c r="BC120" s="64"/>
      <c r="BD120" s="133">
        <f t="shared" si="184"/>
        <v>0</v>
      </c>
      <c r="BE120" s="64"/>
      <c r="BF120" s="133">
        <f t="shared" si="185"/>
        <v>0</v>
      </c>
      <c r="BG120" s="64"/>
      <c r="BH120" s="133">
        <f t="shared" si="186"/>
        <v>0</v>
      </c>
      <c r="BI120" s="77"/>
      <c r="BJ120" s="123"/>
      <c r="BK120" s="64"/>
      <c r="BL120" s="133">
        <f t="shared" si="187"/>
        <v>0</v>
      </c>
      <c r="BM120" s="77"/>
      <c r="BN120" s="133">
        <f t="shared" si="188"/>
        <v>0</v>
      </c>
      <c r="BO120" s="64"/>
      <c r="BP120" s="133">
        <f t="shared" si="189"/>
        <v>0</v>
      </c>
      <c r="BQ120" s="124"/>
      <c r="BR120" s="133">
        <f t="shared" si="190"/>
        <v>0</v>
      </c>
      <c r="BS120" s="64"/>
      <c r="BT120" s="133">
        <f t="shared" si="191"/>
        <v>0</v>
      </c>
      <c r="BU120" s="64"/>
      <c r="BV120" s="133">
        <f t="shared" si="192"/>
        <v>0</v>
      </c>
      <c r="BW120" s="73"/>
      <c r="BX120" s="133">
        <f>(BW120*$E120*$F120*((1-$G120)+$G120*$L120*$H120))</f>
        <v>0</v>
      </c>
      <c r="BY120" s="64"/>
      <c r="BZ120" s="133">
        <f t="shared" si="194"/>
        <v>0</v>
      </c>
      <c r="CA120" s="73"/>
      <c r="CB120" s="125"/>
      <c r="CC120" s="64"/>
      <c r="CD120" s="133">
        <f t="shared" si="195"/>
        <v>0</v>
      </c>
      <c r="CE120" s="64"/>
      <c r="CF120" s="123"/>
      <c r="CG120" s="60"/>
      <c r="CH120" s="133">
        <f t="shared" si="196"/>
        <v>0</v>
      </c>
      <c r="CI120" s="64"/>
      <c r="CJ120" s="133">
        <f t="shared" si="197"/>
        <v>0</v>
      </c>
      <c r="CK120" s="64"/>
      <c r="CL120" s="133">
        <f t="shared" si="198"/>
        <v>0</v>
      </c>
      <c r="CM120" s="64"/>
      <c r="CN120" s="133">
        <f t="shared" si="199"/>
        <v>0</v>
      </c>
      <c r="CO120" s="64"/>
      <c r="CP120" s="133">
        <f t="shared" si="200"/>
        <v>0</v>
      </c>
      <c r="CQ120" s="64"/>
      <c r="CR120" s="133">
        <f t="shared" si="201"/>
        <v>0</v>
      </c>
      <c r="CS120" s="64"/>
      <c r="CT120" s="133">
        <f t="shared" si="202"/>
        <v>0</v>
      </c>
      <c r="CU120" s="60"/>
      <c r="CV120" s="133">
        <f t="shared" si="203"/>
        <v>0</v>
      </c>
      <c r="CW120" s="60"/>
      <c r="CX120" s="123"/>
      <c r="CY120" s="123"/>
      <c r="CZ120" s="123"/>
      <c r="DA120" s="123"/>
      <c r="DB120" s="123"/>
      <c r="DC120" s="123"/>
      <c r="DD120" s="123"/>
      <c r="DE120" s="70">
        <f t="shared" si="156"/>
        <v>0</v>
      </c>
      <c r="DF120" s="70">
        <f t="shared" si="156"/>
        <v>0</v>
      </c>
      <c r="DG120" s="71">
        <v>50</v>
      </c>
      <c r="DH120" s="71">
        <v>2564005.1875200002</v>
      </c>
      <c r="DI120" s="72">
        <f t="shared" si="103"/>
        <v>50</v>
      </c>
      <c r="DJ120" s="72">
        <f t="shared" si="103"/>
        <v>2564005.1875200002</v>
      </c>
    </row>
    <row r="121" spans="1:114" s="1" customFormat="1" ht="30" hidden="1" x14ac:dyDescent="0.25">
      <c r="A121" s="23"/>
      <c r="B121" s="174">
        <v>93</v>
      </c>
      <c r="C121" s="194" t="s">
        <v>335</v>
      </c>
      <c r="D121" s="195" t="s">
        <v>336</v>
      </c>
      <c r="E121" s="50">
        <v>13916</v>
      </c>
      <c r="F121" s="177">
        <v>5.66</v>
      </c>
      <c r="G121" s="178">
        <v>0.51060000000000005</v>
      </c>
      <c r="H121" s="135">
        <v>1</v>
      </c>
      <c r="I121" s="54"/>
      <c r="J121" s="54"/>
      <c r="K121" s="121">
        <v>1.4</v>
      </c>
      <c r="L121" s="121">
        <v>1.68</v>
      </c>
      <c r="M121" s="121">
        <v>2.23</v>
      </c>
      <c r="N121" s="122">
        <v>2.57</v>
      </c>
      <c r="O121" s="107">
        <v>68</v>
      </c>
      <c r="P121" s="133">
        <f>(O121*$E121*$F121*((1-$G121)+$G121*$K121*$H121))</f>
        <v>6449897.4939392004</v>
      </c>
      <c r="Q121" s="64"/>
      <c r="R121" s="133">
        <f t="shared" si="167"/>
        <v>0</v>
      </c>
      <c r="S121" s="64"/>
      <c r="T121" s="133">
        <f t="shared" si="168"/>
        <v>0</v>
      </c>
      <c r="U121" s="60"/>
      <c r="V121" s="133">
        <f t="shared" si="169"/>
        <v>0</v>
      </c>
      <c r="W121" s="64"/>
      <c r="X121" s="133">
        <f t="shared" si="170"/>
        <v>0</v>
      </c>
      <c r="Y121" s="64"/>
      <c r="Z121" s="133">
        <f t="shared" si="171"/>
        <v>0</v>
      </c>
      <c r="AA121" s="105"/>
      <c r="AB121" s="123"/>
      <c r="AC121" s="64"/>
      <c r="AD121" s="133">
        <f t="shared" si="172"/>
        <v>0</v>
      </c>
      <c r="AE121" s="64"/>
      <c r="AF121" s="133">
        <f t="shared" si="173"/>
        <v>0</v>
      </c>
      <c r="AG121" s="64"/>
      <c r="AH121" s="133">
        <f t="shared" si="174"/>
        <v>0</v>
      </c>
      <c r="AI121" s="64"/>
      <c r="AJ121" s="133">
        <f t="shared" si="175"/>
        <v>0</v>
      </c>
      <c r="AK121" s="64"/>
      <c r="AL121" s="133">
        <f t="shared" si="176"/>
        <v>0</v>
      </c>
      <c r="AM121" s="105"/>
      <c r="AN121" s="133">
        <f t="shared" si="177"/>
        <v>0</v>
      </c>
      <c r="AO121" s="64"/>
      <c r="AP121" s="133">
        <f t="shared" si="178"/>
        <v>0</v>
      </c>
      <c r="AQ121" s="64"/>
      <c r="AR121" s="133">
        <f t="shared" si="179"/>
        <v>0</v>
      </c>
      <c r="AS121" s="64"/>
      <c r="AT121" s="133">
        <f t="shared" si="180"/>
        <v>0</v>
      </c>
      <c r="AU121" s="64"/>
      <c r="AV121" s="133">
        <f t="shared" si="181"/>
        <v>0</v>
      </c>
      <c r="AW121" s="64"/>
      <c r="AX121" s="133">
        <f t="shared" si="182"/>
        <v>0</v>
      </c>
      <c r="AY121" s="64"/>
      <c r="AZ121" s="123"/>
      <c r="BA121" s="77"/>
      <c r="BB121" s="133">
        <f t="shared" si="183"/>
        <v>0</v>
      </c>
      <c r="BC121" s="64"/>
      <c r="BD121" s="133">
        <f t="shared" si="184"/>
        <v>0</v>
      </c>
      <c r="BE121" s="64"/>
      <c r="BF121" s="133">
        <f t="shared" si="185"/>
        <v>0</v>
      </c>
      <c r="BG121" s="64"/>
      <c r="BH121" s="133">
        <f t="shared" si="186"/>
        <v>0</v>
      </c>
      <c r="BI121" s="77"/>
      <c r="BJ121" s="123"/>
      <c r="BK121" s="64"/>
      <c r="BL121" s="133">
        <f t="shared" si="187"/>
        <v>0</v>
      </c>
      <c r="BM121" s="77"/>
      <c r="BN121" s="133">
        <f t="shared" si="188"/>
        <v>0</v>
      </c>
      <c r="BO121" s="64"/>
      <c r="BP121" s="133">
        <f t="shared" si="189"/>
        <v>0</v>
      </c>
      <c r="BQ121" s="124"/>
      <c r="BR121" s="133">
        <f t="shared" si="190"/>
        <v>0</v>
      </c>
      <c r="BS121" s="64"/>
      <c r="BT121" s="133">
        <f t="shared" si="191"/>
        <v>0</v>
      </c>
      <c r="BU121" s="64"/>
      <c r="BV121" s="133">
        <f t="shared" si="192"/>
        <v>0</v>
      </c>
      <c r="BW121" s="73"/>
      <c r="BX121" s="133">
        <f t="shared" si="193"/>
        <v>0</v>
      </c>
      <c r="BY121" s="64"/>
      <c r="BZ121" s="133">
        <f t="shared" si="194"/>
        <v>0</v>
      </c>
      <c r="CA121" s="73"/>
      <c r="CB121" s="125"/>
      <c r="CC121" s="64"/>
      <c r="CD121" s="133">
        <f t="shared" si="195"/>
        <v>0</v>
      </c>
      <c r="CE121" s="64"/>
      <c r="CF121" s="123"/>
      <c r="CG121" s="60"/>
      <c r="CH121" s="133">
        <f t="shared" si="196"/>
        <v>0</v>
      </c>
      <c r="CI121" s="64"/>
      <c r="CJ121" s="133">
        <f t="shared" si="197"/>
        <v>0</v>
      </c>
      <c r="CK121" s="64"/>
      <c r="CL121" s="133">
        <f t="shared" si="198"/>
        <v>0</v>
      </c>
      <c r="CM121" s="64"/>
      <c r="CN121" s="133">
        <f t="shared" si="199"/>
        <v>0</v>
      </c>
      <c r="CO121" s="64"/>
      <c r="CP121" s="133">
        <f t="shared" si="200"/>
        <v>0</v>
      </c>
      <c r="CQ121" s="64"/>
      <c r="CR121" s="133">
        <f t="shared" si="201"/>
        <v>0</v>
      </c>
      <c r="CS121" s="64"/>
      <c r="CT121" s="133">
        <f t="shared" si="202"/>
        <v>0</v>
      </c>
      <c r="CU121" s="60"/>
      <c r="CV121" s="133">
        <f t="shared" si="203"/>
        <v>0</v>
      </c>
      <c r="CW121" s="60"/>
      <c r="CX121" s="123"/>
      <c r="CY121" s="123"/>
      <c r="CZ121" s="123"/>
      <c r="DA121" s="123"/>
      <c r="DB121" s="123"/>
      <c r="DC121" s="123"/>
      <c r="DD121" s="123"/>
      <c r="DE121" s="70">
        <f t="shared" si="156"/>
        <v>68</v>
      </c>
      <c r="DF121" s="70">
        <f t="shared" si="156"/>
        <v>6449897.4939392004</v>
      </c>
      <c r="DG121" s="71">
        <v>25</v>
      </c>
      <c r="DH121" s="71">
        <v>2371285.8433599998</v>
      </c>
      <c r="DI121" s="72">
        <f t="shared" si="103"/>
        <v>93</v>
      </c>
      <c r="DJ121" s="72">
        <f t="shared" si="103"/>
        <v>8821183.3372991998</v>
      </c>
    </row>
    <row r="122" spans="1:114" s="1" customFormat="1" ht="60" hidden="1" x14ac:dyDescent="0.25">
      <c r="A122" s="23"/>
      <c r="B122" s="174">
        <v>94</v>
      </c>
      <c r="C122" s="194" t="s">
        <v>337</v>
      </c>
      <c r="D122" s="195" t="s">
        <v>338</v>
      </c>
      <c r="E122" s="50">
        <v>13916</v>
      </c>
      <c r="F122" s="177">
        <v>4.18</v>
      </c>
      <c r="G122" s="178">
        <v>4.1300000000000003E-2</v>
      </c>
      <c r="H122" s="135">
        <v>1</v>
      </c>
      <c r="I122" s="54"/>
      <c r="J122" s="54"/>
      <c r="K122" s="121">
        <v>1.4</v>
      </c>
      <c r="L122" s="121">
        <v>1.68</v>
      </c>
      <c r="M122" s="121">
        <v>2.23</v>
      </c>
      <c r="N122" s="122">
        <v>2.57</v>
      </c>
      <c r="O122" s="77"/>
      <c r="P122" s="133">
        <f t="shared" si="166"/>
        <v>0</v>
      </c>
      <c r="Q122" s="64"/>
      <c r="R122" s="133">
        <f t="shared" si="167"/>
        <v>0</v>
      </c>
      <c r="S122" s="64"/>
      <c r="T122" s="133">
        <f t="shared" si="168"/>
        <v>0</v>
      </c>
      <c r="U122" s="60"/>
      <c r="V122" s="133">
        <f t="shared" si="169"/>
        <v>0</v>
      </c>
      <c r="W122" s="64"/>
      <c r="X122" s="133">
        <f t="shared" si="170"/>
        <v>0</v>
      </c>
      <c r="Y122" s="64"/>
      <c r="Z122" s="133">
        <f t="shared" si="171"/>
        <v>0</v>
      </c>
      <c r="AA122" s="105"/>
      <c r="AB122" s="123"/>
      <c r="AC122" s="64"/>
      <c r="AD122" s="133">
        <f t="shared" si="172"/>
        <v>0</v>
      </c>
      <c r="AE122" s="64"/>
      <c r="AF122" s="133">
        <f t="shared" si="173"/>
        <v>0</v>
      </c>
      <c r="AG122" s="64"/>
      <c r="AH122" s="133">
        <f t="shared" si="174"/>
        <v>0</v>
      </c>
      <c r="AI122" s="64"/>
      <c r="AJ122" s="133">
        <f t="shared" si="175"/>
        <v>0</v>
      </c>
      <c r="AK122" s="64"/>
      <c r="AL122" s="133">
        <f t="shared" si="176"/>
        <v>0</v>
      </c>
      <c r="AM122" s="105"/>
      <c r="AN122" s="133">
        <f t="shared" si="177"/>
        <v>0</v>
      </c>
      <c r="AO122" s="64"/>
      <c r="AP122" s="133">
        <f t="shared" si="178"/>
        <v>0</v>
      </c>
      <c r="AQ122" s="64"/>
      <c r="AR122" s="133">
        <f t="shared" si="179"/>
        <v>0</v>
      </c>
      <c r="AS122" s="64"/>
      <c r="AT122" s="133">
        <f t="shared" si="180"/>
        <v>0</v>
      </c>
      <c r="AU122" s="64"/>
      <c r="AV122" s="133">
        <f t="shared" si="181"/>
        <v>0</v>
      </c>
      <c r="AW122" s="64"/>
      <c r="AX122" s="133">
        <f t="shared" si="182"/>
        <v>0</v>
      </c>
      <c r="AY122" s="64"/>
      <c r="AZ122" s="123"/>
      <c r="BA122" s="77"/>
      <c r="BB122" s="133">
        <f t="shared" si="183"/>
        <v>0</v>
      </c>
      <c r="BC122" s="64"/>
      <c r="BD122" s="133">
        <f t="shared" si="184"/>
        <v>0</v>
      </c>
      <c r="BE122" s="64"/>
      <c r="BF122" s="133">
        <f t="shared" si="185"/>
        <v>0</v>
      </c>
      <c r="BG122" s="64"/>
      <c r="BH122" s="133">
        <f t="shared" si="186"/>
        <v>0</v>
      </c>
      <c r="BI122" s="77"/>
      <c r="BJ122" s="123"/>
      <c r="BK122" s="64"/>
      <c r="BL122" s="133">
        <f t="shared" si="187"/>
        <v>0</v>
      </c>
      <c r="BM122" s="77"/>
      <c r="BN122" s="133">
        <f t="shared" si="188"/>
        <v>0</v>
      </c>
      <c r="BO122" s="64"/>
      <c r="BP122" s="133">
        <f t="shared" si="189"/>
        <v>0</v>
      </c>
      <c r="BQ122" s="124"/>
      <c r="BR122" s="133">
        <f t="shared" si="190"/>
        <v>0</v>
      </c>
      <c r="BS122" s="64"/>
      <c r="BT122" s="133">
        <f t="shared" si="191"/>
        <v>0</v>
      </c>
      <c r="BU122" s="64"/>
      <c r="BV122" s="133">
        <f t="shared" si="192"/>
        <v>0</v>
      </c>
      <c r="BW122" s="73"/>
      <c r="BX122" s="133">
        <f t="shared" si="193"/>
        <v>0</v>
      </c>
      <c r="BY122" s="64"/>
      <c r="BZ122" s="133">
        <f t="shared" si="194"/>
        <v>0</v>
      </c>
      <c r="CA122" s="73"/>
      <c r="CB122" s="125"/>
      <c r="CC122" s="64"/>
      <c r="CD122" s="133">
        <f t="shared" si="195"/>
        <v>0</v>
      </c>
      <c r="CE122" s="64"/>
      <c r="CF122" s="123"/>
      <c r="CG122" s="60"/>
      <c r="CH122" s="133">
        <f t="shared" si="196"/>
        <v>0</v>
      </c>
      <c r="CI122" s="64"/>
      <c r="CJ122" s="133">
        <f t="shared" si="197"/>
        <v>0</v>
      </c>
      <c r="CK122" s="64"/>
      <c r="CL122" s="133">
        <f t="shared" si="198"/>
        <v>0</v>
      </c>
      <c r="CM122" s="64"/>
      <c r="CN122" s="133">
        <f t="shared" si="199"/>
        <v>0</v>
      </c>
      <c r="CO122" s="64"/>
      <c r="CP122" s="133">
        <f t="shared" si="200"/>
        <v>0</v>
      </c>
      <c r="CQ122" s="64"/>
      <c r="CR122" s="133">
        <f t="shared" si="201"/>
        <v>0</v>
      </c>
      <c r="CS122" s="64"/>
      <c r="CT122" s="133">
        <f t="shared" si="202"/>
        <v>0</v>
      </c>
      <c r="CU122" s="60"/>
      <c r="CV122" s="133">
        <f t="shared" si="203"/>
        <v>0</v>
      </c>
      <c r="CW122" s="60"/>
      <c r="CX122" s="123"/>
      <c r="CY122" s="123"/>
      <c r="CZ122" s="123"/>
      <c r="DA122" s="123"/>
      <c r="DB122" s="123"/>
      <c r="DC122" s="123"/>
      <c r="DD122" s="123"/>
      <c r="DE122" s="70">
        <f t="shared" si="156"/>
        <v>0</v>
      </c>
      <c r="DF122" s="70">
        <f t="shared" si="156"/>
        <v>0</v>
      </c>
      <c r="DG122" s="71">
        <v>28</v>
      </c>
      <c r="DH122" s="71">
        <v>1655635.2371328</v>
      </c>
      <c r="DI122" s="72">
        <f t="shared" si="103"/>
        <v>28</v>
      </c>
      <c r="DJ122" s="72">
        <f t="shared" si="103"/>
        <v>1655635.2371328</v>
      </c>
    </row>
    <row r="123" spans="1:114" s="1" customFormat="1" ht="60" hidden="1" x14ac:dyDescent="0.25">
      <c r="A123" s="23"/>
      <c r="B123" s="174">
        <v>95</v>
      </c>
      <c r="C123" s="194" t="s">
        <v>339</v>
      </c>
      <c r="D123" s="195" t="s">
        <v>340</v>
      </c>
      <c r="E123" s="50">
        <v>13916</v>
      </c>
      <c r="F123" s="177">
        <v>5.13</v>
      </c>
      <c r="G123" s="178">
        <v>0.1275</v>
      </c>
      <c r="H123" s="135">
        <v>1</v>
      </c>
      <c r="I123" s="54"/>
      <c r="J123" s="54"/>
      <c r="K123" s="121">
        <v>1.4</v>
      </c>
      <c r="L123" s="121">
        <v>1.68</v>
      </c>
      <c r="M123" s="121">
        <v>2.23</v>
      </c>
      <c r="N123" s="122">
        <v>2.57</v>
      </c>
      <c r="O123" s="77"/>
      <c r="P123" s="133">
        <f t="shared" si="166"/>
        <v>0</v>
      </c>
      <c r="Q123" s="64"/>
      <c r="R123" s="133">
        <f t="shared" si="167"/>
        <v>0</v>
      </c>
      <c r="S123" s="64"/>
      <c r="T123" s="133">
        <f t="shared" si="168"/>
        <v>0</v>
      </c>
      <c r="U123" s="60"/>
      <c r="V123" s="133">
        <f t="shared" si="169"/>
        <v>0</v>
      </c>
      <c r="W123" s="64"/>
      <c r="X123" s="133">
        <f t="shared" si="170"/>
        <v>0</v>
      </c>
      <c r="Y123" s="64"/>
      <c r="Z123" s="133">
        <f t="shared" si="171"/>
        <v>0</v>
      </c>
      <c r="AA123" s="105"/>
      <c r="AB123" s="123"/>
      <c r="AC123" s="64"/>
      <c r="AD123" s="133">
        <f t="shared" si="172"/>
        <v>0</v>
      </c>
      <c r="AE123" s="64"/>
      <c r="AF123" s="133">
        <f t="shared" si="173"/>
        <v>0</v>
      </c>
      <c r="AG123" s="64"/>
      <c r="AH123" s="133">
        <f t="shared" si="174"/>
        <v>0</v>
      </c>
      <c r="AI123" s="64"/>
      <c r="AJ123" s="133">
        <f t="shared" si="175"/>
        <v>0</v>
      </c>
      <c r="AK123" s="64"/>
      <c r="AL123" s="133">
        <f t="shared" si="176"/>
        <v>0</v>
      </c>
      <c r="AM123" s="105"/>
      <c r="AN123" s="133">
        <f t="shared" si="177"/>
        <v>0</v>
      </c>
      <c r="AO123" s="64"/>
      <c r="AP123" s="133">
        <f t="shared" si="178"/>
        <v>0</v>
      </c>
      <c r="AQ123" s="64"/>
      <c r="AR123" s="133">
        <f t="shared" si="179"/>
        <v>0</v>
      </c>
      <c r="AS123" s="64"/>
      <c r="AT123" s="133">
        <f t="shared" si="180"/>
        <v>0</v>
      </c>
      <c r="AU123" s="64"/>
      <c r="AV123" s="133">
        <f t="shared" si="181"/>
        <v>0</v>
      </c>
      <c r="AW123" s="64"/>
      <c r="AX123" s="133">
        <f t="shared" si="182"/>
        <v>0</v>
      </c>
      <c r="AY123" s="64"/>
      <c r="AZ123" s="123"/>
      <c r="BA123" s="77"/>
      <c r="BB123" s="133">
        <f t="shared" si="183"/>
        <v>0</v>
      </c>
      <c r="BC123" s="64"/>
      <c r="BD123" s="133">
        <f t="shared" si="184"/>
        <v>0</v>
      </c>
      <c r="BE123" s="64"/>
      <c r="BF123" s="133">
        <f t="shared" si="185"/>
        <v>0</v>
      </c>
      <c r="BG123" s="64"/>
      <c r="BH123" s="133">
        <f t="shared" si="186"/>
        <v>0</v>
      </c>
      <c r="BI123" s="77"/>
      <c r="BJ123" s="123"/>
      <c r="BK123" s="64"/>
      <c r="BL123" s="133">
        <f t="shared" si="187"/>
        <v>0</v>
      </c>
      <c r="BM123" s="77"/>
      <c r="BN123" s="133">
        <f t="shared" si="188"/>
        <v>0</v>
      </c>
      <c r="BO123" s="64"/>
      <c r="BP123" s="133">
        <f t="shared" si="189"/>
        <v>0</v>
      </c>
      <c r="BQ123" s="124"/>
      <c r="BR123" s="133">
        <f t="shared" si="190"/>
        <v>0</v>
      </c>
      <c r="BS123" s="64"/>
      <c r="BT123" s="133">
        <f t="shared" si="191"/>
        <v>0</v>
      </c>
      <c r="BU123" s="64"/>
      <c r="BV123" s="133">
        <f t="shared" si="192"/>
        <v>0</v>
      </c>
      <c r="BW123" s="73"/>
      <c r="BX123" s="133">
        <f t="shared" si="193"/>
        <v>0</v>
      </c>
      <c r="BY123" s="64"/>
      <c r="BZ123" s="133">
        <f t="shared" si="194"/>
        <v>0</v>
      </c>
      <c r="CA123" s="73"/>
      <c r="CB123" s="125"/>
      <c r="CC123" s="64"/>
      <c r="CD123" s="133">
        <f t="shared" si="195"/>
        <v>0</v>
      </c>
      <c r="CE123" s="64"/>
      <c r="CF123" s="123"/>
      <c r="CG123" s="60"/>
      <c r="CH123" s="133">
        <f t="shared" si="196"/>
        <v>0</v>
      </c>
      <c r="CI123" s="64"/>
      <c r="CJ123" s="133">
        <f t="shared" si="197"/>
        <v>0</v>
      </c>
      <c r="CK123" s="64"/>
      <c r="CL123" s="133">
        <f t="shared" si="198"/>
        <v>0</v>
      </c>
      <c r="CM123" s="64"/>
      <c r="CN123" s="133">
        <f t="shared" si="199"/>
        <v>0</v>
      </c>
      <c r="CO123" s="64"/>
      <c r="CP123" s="133">
        <f t="shared" si="200"/>
        <v>0</v>
      </c>
      <c r="CQ123" s="64"/>
      <c r="CR123" s="133">
        <f t="shared" si="201"/>
        <v>0</v>
      </c>
      <c r="CS123" s="64"/>
      <c r="CT123" s="133">
        <f t="shared" si="202"/>
        <v>0</v>
      </c>
      <c r="CU123" s="60"/>
      <c r="CV123" s="133">
        <f t="shared" si="203"/>
        <v>0</v>
      </c>
      <c r="CW123" s="60"/>
      <c r="CX123" s="123"/>
      <c r="CY123" s="123"/>
      <c r="CZ123" s="123"/>
      <c r="DA123" s="123"/>
      <c r="DB123" s="123"/>
      <c r="DC123" s="123"/>
      <c r="DD123" s="123"/>
      <c r="DE123" s="70">
        <f t="shared" si="156"/>
        <v>0</v>
      </c>
      <c r="DF123" s="70">
        <f t="shared" si="156"/>
        <v>0</v>
      </c>
      <c r="DG123" s="71">
        <v>58</v>
      </c>
      <c r="DH123" s="71">
        <v>4351735.5386400009</v>
      </c>
      <c r="DI123" s="72">
        <f t="shared" si="103"/>
        <v>58</v>
      </c>
      <c r="DJ123" s="72">
        <f t="shared" si="103"/>
        <v>4351735.5386400009</v>
      </c>
    </row>
    <row r="124" spans="1:114" s="1" customFormat="1" ht="60" hidden="1" x14ac:dyDescent="0.25">
      <c r="A124" s="23"/>
      <c r="B124" s="174">
        <v>96</v>
      </c>
      <c r="C124" s="194" t="s">
        <v>341</v>
      </c>
      <c r="D124" s="195" t="s">
        <v>342</v>
      </c>
      <c r="E124" s="50">
        <v>13916</v>
      </c>
      <c r="F124" s="177">
        <v>6.88</v>
      </c>
      <c r="G124" s="178">
        <v>0.2253</v>
      </c>
      <c r="H124" s="135">
        <v>1</v>
      </c>
      <c r="I124" s="54"/>
      <c r="J124" s="54"/>
      <c r="K124" s="121">
        <v>1.4</v>
      </c>
      <c r="L124" s="121">
        <v>1.68</v>
      </c>
      <c r="M124" s="121">
        <v>2.23</v>
      </c>
      <c r="N124" s="122">
        <v>2.57</v>
      </c>
      <c r="O124" s="77"/>
      <c r="P124" s="133">
        <f t="shared" si="166"/>
        <v>0</v>
      </c>
      <c r="Q124" s="64"/>
      <c r="R124" s="133">
        <f t="shared" si="167"/>
        <v>0</v>
      </c>
      <c r="S124" s="64"/>
      <c r="T124" s="133">
        <f t="shared" si="168"/>
        <v>0</v>
      </c>
      <c r="U124" s="60"/>
      <c r="V124" s="133">
        <f t="shared" si="169"/>
        <v>0</v>
      </c>
      <c r="W124" s="64"/>
      <c r="X124" s="133">
        <f t="shared" si="170"/>
        <v>0</v>
      </c>
      <c r="Y124" s="64"/>
      <c r="Z124" s="133">
        <f t="shared" si="171"/>
        <v>0</v>
      </c>
      <c r="AA124" s="105"/>
      <c r="AB124" s="123"/>
      <c r="AC124" s="64"/>
      <c r="AD124" s="133">
        <f t="shared" si="172"/>
        <v>0</v>
      </c>
      <c r="AE124" s="64"/>
      <c r="AF124" s="133">
        <f t="shared" si="173"/>
        <v>0</v>
      </c>
      <c r="AG124" s="64"/>
      <c r="AH124" s="133">
        <f t="shared" si="174"/>
        <v>0</v>
      </c>
      <c r="AI124" s="64"/>
      <c r="AJ124" s="133">
        <f t="shared" si="175"/>
        <v>0</v>
      </c>
      <c r="AK124" s="64"/>
      <c r="AL124" s="133">
        <f t="shared" si="176"/>
        <v>0</v>
      </c>
      <c r="AM124" s="105"/>
      <c r="AN124" s="133">
        <f t="shared" si="177"/>
        <v>0</v>
      </c>
      <c r="AO124" s="64"/>
      <c r="AP124" s="133">
        <f t="shared" si="178"/>
        <v>0</v>
      </c>
      <c r="AQ124" s="64"/>
      <c r="AR124" s="133">
        <f t="shared" si="179"/>
        <v>0</v>
      </c>
      <c r="AS124" s="64"/>
      <c r="AT124" s="133">
        <f t="shared" si="180"/>
        <v>0</v>
      </c>
      <c r="AU124" s="64"/>
      <c r="AV124" s="133">
        <f t="shared" si="181"/>
        <v>0</v>
      </c>
      <c r="AW124" s="64"/>
      <c r="AX124" s="133">
        <f t="shared" si="182"/>
        <v>0</v>
      </c>
      <c r="AY124" s="64"/>
      <c r="AZ124" s="123"/>
      <c r="BA124" s="77"/>
      <c r="BB124" s="133">
        <f t="shared" si="183"/>
        <v>0</v>
      </c>
      <c r="BC124" s="64"/>
      <c r="BD124" s="133">
        <f t="shared" si="184"/>
        <v>0</v>
      </c>
      <c r="BE124" s="64"/>
      <c r="BF124" s="133">
        <f t="shared" si="185"/>
        <v>0</v>
      </c>
      <c r="BG124" s="64"/>
      <c r="BH124" s="133">
        <f t="shared" si="186"/>
        <v>0</v>
      </c>
      <c r="BI124" s="77"/>
      <c r="BJ124" s="123"/>
      <c r="BK124" s="64"/>
      <c r="BL124" s="133">
        <f t="shared" si="187"/>
        <v>0</v>
      </c>
      <c r="BM124" s="77"/>
      <c r="BN124" s="133">
        <f t="shared" si="188"/>
        <v>0</v>
      </c>
      <c r="BO124" s="64"/>
      <c r="BP124" s="133">
        <f t="shared" si="189"/>
        <v>0</v>
      </c>
      <c r="BQ124" s="124"/>
      <c r="BR124" s="133">
        <f t="shared" si="190"/>
        <v>0</v>
      </c>
      <c r="BS124" s="64"/>
      <c r="BT124" s="133">
        <f t="shared" si="191"/>
        <v>0</v>
      </c>
      <c r="BU124" s="64"/>
      <c r="BV124" s="133">
        <f t="shared" si="192"/>
        <v>0</v>
      </c>
      <c r="BW124" s="73"/>
      <c r="BX124" s="133">
        <f t="shared" si="193"/>
        <v>0</v>
      </c>
      <c r="BY124" s="64"/>
      <c r="BZ124" s="133">
        <f t="shared" si="194"/>
        <v>0</v>
      </c>
      <c r="CA124" s="73"/>
      <c r="CB124" s="125"/>
      <c r="CC124" s="64"/>
      <c r="CD124" s="133">
        <f t="shared" si="195"/>
        <v>0</v>
      </c>
      <c r="CE124" s="64"/>
      <c r="CF124" s="123"/>
      <c r="CG124" s="60"/>
      <c r="CH124" s="133">
        <f t="shared" si="196"/>
        <v>0</v>
      </c>
      <c r="CI124" s="64"/>
      <c r="CJ124" s="133">
        <f t="shared" si="197"/>
        <v>0</v>
      </c>
      <c r="CK124" s="64"/>
      <c r="CL124" s="133">
        <f t="shared" si="198"/>
        <v>0</v>
      </c>
      <c r="CM124" s="64"/>
      <c r="CN124" s="133">
        <f t="shared" si="199"/>
        <v>0</v>
      </c>
      <c r="CO124" s="64"/>
      <c r="CP124" s="133">
        <f t="shared" si="200"/>
        <v>0</v>
      </c>
      <c r="CQ124" s="64"/>
      <c r="CR124" s="133">
        <f t="shared" si="201"/>
        <v>0</v>
      </c>
      <c r="CS124" s="64"/>
      <c r="CT124" s="133">
        <f t="shared" si="202"/>
        <v>0</v>
      </c>
      <c r="CU124" s="60"/>
      <c r="CV124" s="133">
        <f t="shared" si="203"/>
        <v>0</v>
      </c>
      <c r="CW124" s="60"/>
      <c r="CX124" s="123"/>
      <c r="CY124" s="123"/>
      <c r="CZ124" s="123"/>
      <c r="DA124" s="123"/>
      <c r="DB124" s="123"/>
      <c r="DC124" s="123"/>
      <c r="DD124" s="123"/>
      <c r="DE124" s="70">
        <f t="shared" si="156"/>
        <v>0</v>
      </c>
      <c r="DF124" s="70">
        <f t="shared" si="156"/>
        <v>0</v>
      </c>
      <c r="DG124" s="71">
        <v>53</v>
      </c>
      <c r="DH124" s="71">
        <v>5531628.8812287999</v>
      </c>
      <c r="DI124" s="72">
        <f t="shared" si="103"/>
        <v>53</v>
      </c>
      <c r="DJ124" s="72">
        <f t="shared" si="103"/>
        <v>5531628.8812287999</v>
      </c>
    </row>
    <row r="125" spans="1:114" s="1" customFormat="1" ht="60" hidden="1" x14ac:dyDescent="0.25">
      <c r="A125" s="23"/>
      <c r="B125" s="174">
        <v>97</v>
      </c>
      <c r="C125" s="194" t="s">
        <v>343</v>
      </c>
      <c r="D125" s="195" t="s">
        <v>344</v>
      </c>
      <c r="E125" s="50">
        <v>13916</v>
      </c>
      <c r="F125" s="177">
        <v>10.029999999999999</v>
      </c>
      <c r="G125" s="178">
        <v>0.31490000000000001</v>
      </c>
      <c r="H125" s="135">
        <v>1</v>
      </c>
      <c r="I125" s="54"/>
      <c r="J125" s="54"/>
      <c r="K125" s="121">
        <v>1.4</v>
      </c>
      <c r="L125" s="121">
        <v>1.68</v>
      </c>
      <c r="M125" s="121">
        <v>2.23</v>
      </c>
      <c r="N125" s="122">
        <v>2.57</v>
      </c>
      <c r="O125" s="77"/>
      <c r="P125" s="133">
        <f t="shared" si="166"/>
        <v>0</v>
      </c>
      <c r="Q125" s="64"/>
      <c r="R125" s="133">
        <f t="shared" si="167"/>
        <v>0</v>
      </c>
      <c r="S125" s="64"/>
      <c r="T125" s="133">
        <f t="shared" si="168"/>
        <v>0</v>
      </c>
      <c r="U125" s="60"/>
      <c r="V125" s="133">
        <f t="shared" si="169"/>
        <v>0</v>
      </c>
      <c r="W125" s="64"/>
      <c r="X125" s="133">
        <f t="shared" si="170"/>
        <v>0</v>
      </c>
      <c r="Y125" s="64"/>
      <c r="Z125" s="133">
        <f t="shared" si="171"/>
        <v>0</v>
      </c>
      <c r="AA125" s="105"/>
      <c r="AB125" s="123"/>
      <c r="AC125" s="64"/>
      <c r="AD125" s="133">
        <f t="shared" si="172"/>
        <v>0</v>
      </c>
      <c r="AE125" s="64"/>
      <c r="AF125" s="133">
        <f t="shared" si="173"/>
        <v>0</v>
      </c>
      <c r="AG125" s="64"/>
      <c r="AH125" s="133">
        <f t="shared" si="174"/>
        <v>0</v>
      </c>
      <c r="AI125" s="64"/>
      <c r="AJ125" s="133">
        <f t="shared" si="175"/>
        <v>0</v>
      </c>
      <c r="AK125" s="64"/>
      <c r="AL125" s="133">
        <f t="shared" si="176"/>
        <v>0</v>
      </c>
      <c r="AM125" s="105"/>
      <c r="AN125" s="133">
        <f t="shared" si="177"/>
        <v>0</v>
      </c>
      <c r="AO125" s="64"/>
      <c r="AP125" s="133">
        <f t="shared" si="178"/>
        <v>0</v>
      </c>
      <c r="AQ125" s="64"/>
      <c r="AR125" s="133">
        <f t="shared" si="179"/>
        <v>0</v>
      </c>
      <c r="AS125" s="64"/>
      <c r="AT125" s="133">
        <f t="shared" si="180"/>
        <v>0</v>
      </c>
      <c r="AU125" s="64"/>
      <c r="AV125" s="133">
        <f t="shared" si="181"/>
        <v>0</v>
      </c>
      <c r="AW125" s="64"/>
      <c r="AX125" s="133">
        <f t="shared" si="182"/>
        <v>0</v>
      </c>
      <c r="AY125" s="64"/>
      <c r="AZ125" s="123"/>
      <c r="BA125" s="77"/>
      <c r="BB125" s="133">
        <f t="shared" si="183"/>
        <v>0</v>
      </c>
      <c r="BC125" s="64"/>
      <c r="BD125" s="133">
        <f t="shared" si="184"/>
        <v>0</v>
      </c>
      <c r="BE125" s="64"/>
      <c r="BF125" s="133">
        <f t="shared" si="185"/>
        <v>0</v>
      </c>
      <c r="BG125" s="64"/>
      <c r="BH125" s="133">
        <f t="shared" si="186"/>
        <v>0</v>
      </c>
      <c r="BI125" s="77"/>
      <c r="BJ125" s="123"/>
      <c r="BK125" s="64"/>
      <c r="BL125" s="133">
        <f t="shared" si="187"/>
        <v>0</v>
      </c>
      <c r="BM125" s="77"/>
      <c r="BN125" s="133">
        <f t="shared" si="188"/>
        <v>0</v>
      </c>
      <c r="BO125" s="64"/>
      <c r="BP125" s="133">
        <f t="shared" si="189"/>
        <v>0</v>
      </c>
      <c r="BQ125" s="124"/>
      <c r="BR125" s="133">
        <f t="shared" si="190"/>
        <v>0</v>
      </c>
      <c r="BS125" s="64"/>
      <c r="BT125" s="133">
        <f t="shared" si="191"/>
        <v>0</v>
      </c>
      <c r="BU125" s="64"/>
      <c r="BV125" s="133">
        <f t="shared" si="192"/>
        <v>0</v>
      </c>
      <c r="BW125" s="73"/>
      <c r="BX125" s="133">
        <f t="shared" si="193"/>
        <v>0</v>
      </c>
      <c r="BY125" s="64"/>
      <c r="BZ125" s="133">
        <f t="shared" si="194"/>
        <v>0</v>
      </c>
      <c r="CA125" s="73"/>
      <c r="CB125" s="125"/>
      <c r="CC125" s="64"/>
      <c r="CD125" s="133">
        <f t="shared" si="195"/>
        <v>0</v>
      </c>
      <c r="CE125" s="64"/>
      <c r="CF125" s="123"/>
      <c r="CG125" s="60"/>
      <c r="CH125" s="133">
        <f t="shared" si="196"/>
        <v>0</v>
      </c>
      <c r="CI125" s="64"/>
      <c r="CJ125" s="133">
        <f t="shared" si="197"/>
        <v>0</v>
      </c>
      <c r="CK125" s="64"/>
      <c r="CL125" s="133">
        <f t="shared" si="198"/>
        <v>0</v>
      </c>
      <c r="CM125" s="64"/>
      <c r="CN125" s="133">
        <f t="shared" si="199"/>
        <v>0</v>
      </c>
      <c r="CO125" s="64"/>
      <c r="CP125" s="133">
        <f t="shared" si="200"/>
        <v>0</v>
      </c>
      <c r="CQ125" s="64"/>
      <c r="CR125" s="133">
        <f t="shared" si="201"/>
        <v>0</v>
      </c>
      <c r="CS125" s="64"/>
      <c r="CT125" s="133">
        <f t="shared" si="202"/>
        <v>0</v>
      </c>
      <c r="CU125" s="60"/>
      <c r="CV125" s="133">
        <f t="shared" si="203"/>
        <v>0</v>
      </c>
      <c r="CW125" s="60"/>
      <c r="CX125" s="123"/>
      <c r="CY125" s="123"/>
      <c r="CZ125" s="123"/>
      <c r="DA125" s="123"/>
      <c r="DB125" s="123"/>
      <c r="DC125" s="123"/>
      <c r="DD125" s="123"/>
      <c r="DE125" s="70">
        <f t="shared" si="156"/>
        <v>0</v>
      </c>
      <c r="DF125" s="70">
        <f t="shared" si="156"/>
        <v>0</v>
      </c>
      <c r="DG125" s="71">
        <v>19</v>
      </c>
      <c r="DH125" s="71">
        <v>2986014.5282351999</v>
      </c>
      <c r="DI125" s="72">
        <f t="shared" si="103"/>
        <v>19</v>
      </c>
      <c r="DJ125" s="72">
        <f t="shared" si="103"/>
        <v>2986014.5282351999</v>
      </c>
    </row>
    <row r="126" spans="1:114" s="1" customFormat="1" ht="60" hidden="1" x14ac:dyDescent="0.25">
      <c r="A126" s="23"/>
      <c r="B126" s="174">
        <v>98</v>
      </c>
      <c r="C126" s="194" t="s">
        <v>345</v>
      </c>
      <c r="D126" s="195" t="s">
        <v>346</v>
      </c>
      <c r="E126" s="50">
        <v>13916</v>
      </c>
      <c r="F126" s="177">
        <v>34.21</v>
      </c>
      <c r="G126" s="178">
        <v>4.1999999999999997E-3</v>
      </c>
      <c r="H126" s="135">
        <v>1</v>
      </c>
      <c r="I126" s="54"/>
      <c r="J126" s="54"/>
      <c r="K126" s="121">
        <v>1.4</v>
      </c>
      <c r="L126" s="121">
        <v>1.68</v>
      </c>
      <c r="M126" s="121">
        <v>2.23</v>
      </c>
      <c r="N126" s="122">
        <v>2.57</v>
      </c>
      <c r="O126" s="77"/>
      <c r="P126" s="133">
        <f t="shared" si="166"/>
        <v>0</v>
      </c>
      <c r="Q126" s="64"/>
      <c r="R126" s="133">
        <f t="shared" si="167"/>
        <v>0</v>
      </c>
      <c r="S126" s="64"/>
      <c r="T126" s="133">
        <f t="shared" si="168"/>
        <v>0</v>
      </c>
      <c r="U126" s="60"/>
      <c r="V126" s="133">
        <f t="shared" si="169"/>
        <v>0</v>
      </c>
      <c r="W126" s="64"/>
      <c r="X126" s="133">
        <f t="shared" si="170"/>
        <v>0</v>
      </c>
      <c r="Y126" s="64"/>
      <c r="Z126" s="133">
        <f t="shared" si="171"/>
        <v>0</v>
      </c>
      <c r="AA126" s="105"/>
      <c r="AB126" s="123"/>
      <c r="AC126" s="64"/>
      <c r="AD126" s="133">
        <f t="shared" si="172"/>
        <v>0</v>
      </c>
      <c r="AE126" s="64"/>
      <c r="AF126" s="133">
        <f t="shared" si="173"/>
        <v>0</v>
      </c>
      <c r="AG126" s="64"/>
      <c r="AH126" s="133">
        <f t="shared" si="174"/>
        <v>0</v>
      </c>
      <c r="AI126" s="64"/>
      <c r="AJ126" s="133">
        <f t="shared" si="175"/>
        <v>0</v>
      </c>
      <c r="AK126" s="64"/>
      <c r="AL126" s="133">
        <f t="shared" si="176"/>
        <v>0</v>
      </c>
      <c r="AM126" s="105"/>
      <c r="AN126" s="133">
        <f t="shared" si="177"/>
        <v>0</v>
      </c>
      <c r="AO126" s="64"/>
      <c r="AP126" s="133">
        <f t="shared" si="178"/>
        <v>0</v>
      </c>
      <c r="AQ126" s="64"/>
      <c r="AR126" s="133">
        <f t="shared" si="179"/>
        <v>0</v>
      </c>
      <c r="AS126" s="64"/>
      <c r="AT126" s="133">
        <f t="shared" si="180"/>
        <v>0</v>
      </c>
      <c r="AU126" s="64"/>
      <c r="AV126" s="133">
        <f t="shared" si="181"/>
        <v>0</v>
      </c>
      <c r="AW126" s="64"/>
      <c r="AX126" s="133">
        <f t="shared" si="182"/>
        <v>0</v>
      </c>
      <c r="AY126" s="64"/>
      <c r="AZ126" s="123"/>
      <c r="BA126" s="77"/>
      <c r="BB126" s="133">
        <f t="shared" si="183"/>
        <v>0</v>
      </c>
      <c r="BC126" s="64"/>
      <c r="BD126" s="133">
        <f t="shared" si="184"/>
        <v>0</v>
      </c>
      <c r="BE126" s="64"/>
      <c r="BF126" s="133">
        <f t="shared" si="185"/>
        <v>0</v>
      </c>
      <c r="BG126" s="64"/>
      <c r="BH126" s="133">
        <f t="shared" si="186"/>
        <v>0</v>
      </c>
      <c r="BI126" s="77"/>
      <c r="BJ126" s="123"/>
      <c r="BK126" s="64"/>
      <c r="BL126" s="133">
        <f t="shared" si="187"/>
        <v>0</v>
      </c>
      <c r="BM126" s="77"/>
      <c r="BN126" s="133">
        <f t="shared" si="188"/>
        <v>0</v>
      </c>
      <c r="BO126" s="64"/>
      <c r="BP126" s="133">
        <f t="shared" si="189"/>
        <v>0</v>
      </c>
      <c r="BQ126" s="124"/>
      <c r="BR126" s="133">
        <f t="shared" si="190"/>
        <v>0</v>
      </c>
      <c r="BS126" s="64"/>
      <c r="BT126" s="133">
        <f t="shared" si="191"/>
        <v>0</v>
      </c>
      <c r="BU126" s="64"/>
      <c r="BV126" s="133">
        <f t="shared" si="192"/>
        <v>0</v>
      </c>
      <c r="BW126" s="73"/>
      <c r="BX126" s="133">
        <f t="shared" si="193"/>
        <v>0</v>
      </c>
      <c r="BY126" s="64"/>
      <c r="BZ126" s="133">
        <f t="shared" si="194"/>
        <v>0</v>
      </c>
      <c r="CA126" s="73"/>
      <c r="CB126" s="125"/>
      <c r="CC126" s="64"/>
      <c r="CD126" s="133">
        <f t="shared" si="195"/>
        <v>0</v>
      </c>
      <c r="CE126" s="64"/>
      <c r="CF126" s="123"/>
      <c r="CG126" s="60"/>
      <c r="CH126" s="133">
        <f t="shared" si="196"/>
        <v>0</v>
      </c>
      <c r="CI126" s="64"/>
      <c r="CJ126" s="133">
        <f t="shared" si="197"/>
        <v>0</v>
      </c>
      <c r="CK126" s="64"/>
      <c r="CL126" s="133">
        <f t="shared" si="198"/>
        <v>0</v>
      </c>
      <c r="CM126" s="64"/>
      <c r="CN126" s="133">
        <f t="shared" si="199"/>
        <v>0</v>
      </c>
      <c r="CO126" s="64"/>
      <c r="CP126" s="133">
        <f t="shared" si="200"/>
        <v>0</v>
      </c>
      <c r="CQ126" s="64"/>
      <c r="CR126" s="133">
        <f t="shared" si="201"/>
        <v>0</v>
      </c>
      <c r="CS126" s="64"/>
      <c r="CT126" s="133">
        <f t="shared" si="202"/>
        <v>0</v>
      </c>
      <c r="CU126" s="60"/>
      <c r="CV126" s="133">
        <f t="shared" si="203"/>
        <v>0</v>
      </c>
      <c r="CW126" s="60"/>
      <c r="CX126" s="123"/>
      <c r="CY126" s="123"/>
      <c r="CZ126" s="123"/>
      <c r="DA126" s="123"/>
      <c r="DB126" s="123"/>
      <c r="DC126" s="123"/>
      <c r="DD126" s="123"/>
      <c r="DE126" s="70">
        <f t="shared" si="156"/>
        <v>0</v>
      </c>
      <c r="DF126" s="70">
        <f t="shared" si="156"/>
        <v>0</v>
      </c>
      <c r="DG126" s="71">
        <v>4</v>
      </c>
      <c r="DH126" s="71">
        <v>1907464.6059392001</v>
      </c>
      <c r="DI126" s="72">
        <f t="shared" si="103"/>
        <v>4</v>
      </c>
      <c r="DJ126" s="72">
        <f t="shared" si="103"/>
        <v>1907464.6059392001</v>
      </c>
    </row>
    <row r="127" spans="1:114" s="1" customFormat="1" ht="60" hidden="1" x14ac:dyDescent="0.25">
      <c r="A127" s="23"/>
      <c r="B127" s="174">
        <v>99</v>
      </c>
      <c r="C127" s="194" t="s">
        <v>347</v>
      </c>
      <c r="D127" s="195" t="s">
        <v>348</v>
      </c>
      <c r="E127" s="50">
        <v>13916</v>
      </c>
      <c r="F127" s="177">
        <v>35</v>
      </c>
      <c r="G127" s="178">
        <v>1.5599999999999999E-2</v>
      </c>
      <c r="H127" s="135">
        <v>1</v>
      </c>
      <c r="I127" s="54"/>
      <c r="J127" s="54"/>
      <c r="K127" s="121">
        <v>1.4</v>
      </c>
      <c r="L127" s="121">
        <v>1.68</v>
      </c>
      <c r="M127" s="121">
        <v>2.23</v>
      </c>
      <c r="N127" s="122">
        <v>2.57</v>
      </c>
      <c r="O127" s="77"/>
      <c r="P127" s="133">
        <f t="shared" si="166"/>
        <v>0</v>
      </c>
      <c r="Q127" s="64"/>
      <c r="R127" s="133">
        <f t="shared" si="167"/>
        <v>0</v>
      </c>
      <c r="S127" s="64"/>
      <c r="T127" s="133">
        <f t="shared" si="168"/>
        <v>0</v>
      </c>
      <c r="U127" s="60"/>
      <c r="V127" s="133">
        <f t="shared" si="169"/>
        <v>0</v>
      </c>
      <c r="W127" s="64"/>
      <c r="X127" s="133">
        <f t="shared" si="170"/>
        <v>0</v>
      </c>
      <c r="Y127" s="64"/>
      <c r="Z127" s="133">
        <f t="shared" si="171"/>
        <v>0</v>
      </c>
      <c r="AA127" s="105"/>
      <c r="AB127" s="123"/>
      <c r="AC127" s="64"/>
      <c r="AD127" s="133">
        <f t="shared" si="172"/>
        <v>0</v>
      </c>
      <c r="AE127" s="64"/>
      <c r="AF127" s="133">
        <f t="shared" si="173"/>
        <v>0</v>
      </c>
      <c r="AG127" s="64"/>
      <c r="AH127" s="133">
        <f t="shared" si="174"/>
        <v>0</v>
      </c>
      <c r="AI127" s="64"/>
      <c r="AJ127" s="133">
        <f t="shared" si="175"/>
        <v>0</v>
      </c>
      <c r="AK127" s="64"/>
      <c r="AL127" s="133">
        <f t="shared" si="176"/>
        <v>0</v>
      </c>
      <c r="AM127" s="105"/>
      <c r="AN127" s="133">
        <f t="shared" si="177"/>
        <v>0</v>
      </c>
      <c r="AO127" s="64"/>
      <c r="AP127" s="133">
        <f t="shared" si="178"/>
        <v>0</v>
      </c>
      <c r="AQ127" s="64"/>
      <c r="AR127" s="133">
        <f t="shared" si="179"/>
        <v>0</v>
      </c>
      <c r="AS127" s="64"/>
      <c r="AT127" s="133">
        <f t="shared" si="180"/>
        <v>0</v>
      </c>
      <c r="AU127" s="64"/>
      <c r="AV127" s="133">
        <f t="shared" si="181"/>
        <v>0</v>
      </c>
      <c r="AW127" s="64"/>
      <c r="AX127" s="133">
        <f t="shared" si="182"/>
        <v>0</v>
      </c>
      <c r="AY127" s="64"/>
      <c r="AZ127" s="123"/>
      <c r="BA127" s="77"/>
      <c r="BB127" s="133">
        <f t="shared" si="183"/>
        <v>0</v>
      </c>
      <c r="BC127" s="64"/>
      <c r="BD127" s="133">
        <f t="shared" si="184"/>
        <v>0</v>
      </c>
      <c r="BE127" s="64"/>
      <c r="BF127" s="133">
        <f t="shared" si="185"/>
        <v>0</v>
      </c>
      <c r="BG127" s="64"/>
      <c r="BH127" s="133">
        <f t="shared" si="186"/>
        <v>0</v>
      </c>
      <c r="BI127" s="77"/>
      <c r="BJ127" s="123"/>
      <c r="BK127" s="64"/>
      <c r="BL127" s="133">
        <f t="shared" si="187"/>
        <v>0</v>
      </c>
      <c r="BM127" s="77"/>
      <c r="BN127" s="133">
        <f t="shared" si="188"/>
        <v>0</v>
      </c>
      <c r="BO127" s="64"/>
      <c r="BP127" s="133">
        <f t="shared" si="189"/>
        <v>0</v>
      </c>
      <c r="BQ127" s="124"/>
      <c r="BR127" s="133">
        <f t="shared" si="190"/>
        <v>0</v>
      </c>
      <c r="BS127" s="64"/>
      <c r="BT127" s="133">
        <f t="shared" si="191"/>
        <v>0</v>
      </c>
      <c r="BU127" s="64"/>
      <c r="BV127" s="133">
        <f t="shared" si="192"/>
        <v>0</v>
      </c>
      <c r="BW127" s="73"/>
      <c r="BX127" s="133">
        <f t="shared" si="193"/>
        <v>0</v>
      </c>
      <c r="BY127" s="64"/>
      <c r="BZ127" s="133">
        <f t="shared" si="194"/>
        <v>0</v>
      </c>
      <c r="CA127" s="73"/>
      <c r="CB127" s="125"/>
      <c r="CC127" s="64"/>
      <c r="CD127" s="133">
        <f t="shared" si="195"/>
        <v>0</v>
      </c>
      <c r="CE127" s="64"/>
      <c r="CF127" s="123"/>
      <c r="CG127" s="60"/>
      <c r="CH127" s="133">
        <f t="shared" si="196"/>
        <v>0</v>
      </c>
      <c r="CI127" s="64"/>
      <c r="CJ127" s="133">
        <f t="shared" si="197"/>
        <v>0</v>
      </c>
      <c r="CK127" s="64"/>
      <c r="CL127" s="133">
        <f t="shared" si="198"/>
        <v>0</v>
      </c>
      <c r="CM127" s="64"/>
      <c r="CN127" s="133">
        <f t="shared" si="199"/>
        <v>0</v>
      </c>
      <c r="CO127" s="64"/>
      <c r="CP127" s="133">
        <f t="shared" si="200"/>
        <v>0</v>
      </c>
      <c r="CQ127" s="64"/>
      <c r="CR127" s="133">
        <f t="shared" si="201"/>
        <v>0</v>
      </c>
      <c r="CS127" s="64"/>
      <c r="CT127" s="133">
        <f t="shared" si="202"/>
        <v>0</v>
      </c>
      <c r="CU127" s="60"/>
      <c r="CV127" s="133">
        <f t="shared" si="203"/>
        <v>0</v>
      </c>
      <c r="CW127" s="60"/>
      <c r="CX127" s="123"/>
      <c r="CY127" s="123"/>
      <c r="CZ127" s="123"/>
      <c r="DA127" s="123"/>
      <c r="DB127" s="123"/>
      <c r="DC127" s="123"/>
      <c r="DD127" s="123"/>
      <c r="DE127" s="70">
        <f t="shared" si="156"/>
        <v>0</v>
      </c>
      <c r="DF127" s="70">
        <f t="shared" si="156"/>
        <v>0</v>
      </c>
      <c r="DG127" s="71">
        <v>17</v>
      </c>
      <c r="DH127" s="71">
        <v>8331687.3248000005</v>
      </c>
      <c r="DI127" s="72">
        <f t="shared" si="103"/>
        <v>17</v>
      </c>
      <c r="DJ127" s="72">
        <f t="shared" si="103"/>
        <v>8331687.3248000005</v>
      </c>
    </row>
    <row r="128" spans="1:114" s="1" customFormat="1" ht="60" hidden="1" x14ac:dyDescent="0.25">
      <c r="A128" s="23"/>
      <c r="B128" s="174">
        <v>100</v>
      </c>
      <c r="C128" s="194" t="s">
        <v>349</v>
      </c>
      <c r="D128" s="195" t="s">
        <v>350</v>
      </c>
      <c r="E128" s="50">
        <v>13916</v>
      </c>
      <c r="F128" s="177">
        <v>37.1</v>
      </c>
      <c r="G128" s="178">
        <v>4.36E-2</v>
      </c>
      <c r="H128" s="135">
        <v>1</v>
      </c>
      <c r="I128" s="54"/>
      <c r="J128" s="54"/>
      <c r="K128" s="121">
        <v>1.4</v>
      </c>
      <c r="L128" s="121">
        <v>1.68</v>
      </c>
      <c r="M128" s="121">
        <v>2.23</v>
      </c>
      <c r="N128" s="122">
        <v>2.57</v>
      </c>
      <c r="O128" s="77"/>
      <c r="P128" s="133">
        <f t="shared" si="166"/>
        <v>0</v>
      </c>
      <c r="Q128" s="64"/>
      <c r="R128" s="133">
        <f t="shared" si="167"/>
        <v>0</v>
      </c>
      <c r="S128" s="64"/>
      <c r="T128" s="133">
        <f t="shared" si="168"/>
        <v>0</v>
      </c>
      <c r="U128" s="60"/>
      <c r="V128" s="133">
        <f t="shared" si="169"/>
        <v>0</v>
      </c>
      <c r="W128" s="64"/>
      <c r="X128" s="133">
        <f t="shared" si="170"/>
        <v>0</v>
      </c>
      <c r="Y128" s="64"/>
      <c r="Z128" s="133">
        <f t="shared" si="171"/>
        <v>0</v>
      </c>
      <c r="AA128" s="105"/>
      <c r="AB128" s="123"/>
      <c r="AC128" s="64"/>
      <c r="AD128" s="133">
        <f t="shared" si="172"/>
        <v>0</v>
      </c>
      <c r="AE128" s="64"/>
      <c r="AF128" s="133">
        <f t="shared" si="173"/>
        <v>0</v>
      </c>
      <c r="AG128" s="64"/>
      <c r="AH128" s="133">
        <f t="shared" si="174"/>
        <v>0</v>
      </c>
      <c r="AI128" s="64"/>
      <c r="AJ128" s="133">
        <f t="shared" si="175"/>
        <v>0</v>
      </c>
      <c r="AK128" s="64"/>
      <c r="AL128" s="133">
        <f t="shared" si="176"/>
        <v>0</v>
      </c>
      <c r="AM128" s="105"/>
      <c r="AN128" s="133">
        <f t="shared" si="177"/>
        <v>0</v>
      </c>
      <c r="AO128" s="64"/>
      <c r="AP128" s="133">
        <f t="shared" si="178"/>
        <v>0</v>
      </c>
      <c r="AQ128" s="64"/>
      <c r="AR128" s="133">
        <f t="shared" si="179"/>
        <v>0</v>
      </c>
      <c r="AS128" s="64"/>
      <c r="AT128" s="133">
        <f t="shared" si="180"/>
        <v>0</v>
      </c>
      <c r="AU128" s="64"/>
      <c r="AV128" s="133">
        <f t="shared" si="181"/>
        <v>0</v>
      </c>
      <c r="AW128" s="64"/>
      <c r="AX128" s="133">
        <f t="shared" si="182"/>
        <v>0</v>
      </c>
      <c r="AY128" s="64"/>
      <c r="AZ128" s="123"/>
      <c r="BA128" s="77"/>
      <c r="BB128" s="133">
        <f t="shared" si="183"/>
        <v>0</v>
      </c>
      <c r="BC128" s="64"/>
      <c r="BD128" s="133">
        <f t="shared" si="184"/>
        <v>0</v>
      </c>
      <c r="BE128" s="64"/>
      <c r="BF128" s="133">
        <f t="shared" si="185"/>
        <v>0</v>
      </c>
      <c r="BG128" s="64"/>
      <c r="BH128" s="133">
        <f t="shared" si="186"/>
        <v>0</v>
      </c>
      <c r="BI128" s="77"/>
      <c r="BJ128" s="123"/>
      <c r="BK128" s="64"/>
      <c r="BL128" s="133">
        <f t="shared" si="187"/>
        <v>0</v>
      </c>
      <c r="BM128" s="77"/>
      <c r="BN128" s="133">
        <f t="shared" si="188"/>
        <v>0</v>
      </c>
      <c r="BO128" s="64"/>
      <c r="BP128" s="133">
        <f t="shared" si="189"/>
        <v>0</v>
      </c>
      <c r="BQ128" s="124"/>
      <c r="BR128" s="133">
        <f t="shared" si="190"/>
        <v>0</v>
      </c>
      <c r="BS128" s="64"/>
      <c r="BT128" s="133">
        <f t="shared" si="191"/>
        <v>0</v>
      </c>
      <c r="BU128" s="64"/>
      <c r="BV128" s="133">
        <f>(BU128*$E128*$F128*((1-$G128)+$G128*$L128*$H128))</f>
        <v>0</v>
      </c>
      <c r="BW128" s="73"/>
      <c r="BX128" s="133">
        <f t="shared" si="193"/>
        <v>0</v>
      </c>
      <c r="BY128" s="64"/>
      <c r="BZ128" s="133">
        <f t="shared" si="194"/>
        <v>0</v>
      </c>
      <c r="CA128" s="73"/>
      <c r="CB128" s="125"/>
      <c r="CC128" s="64"/>
      <c r="CD128" s="133">
        <f t="shared" si="195"/>
        <v>0</v>
      </c>
      <c r="CE128" s="64"/>
      <c r="CF128" s="123"/>
      <c r="CG128" s="60"/>
      <c r="CH128" s="133">
        <f t="shared" si="196"/>
        <v>0</v>
      </c>
      <c r="CI128" s="64"/>
      <c r="CJ128" s="133">
        <f t="shared" si="197"/>
        <v>0</v>
      </c>
      <c r="CK128" s="64"/>
      <c r="CL128" s="133">
        <f t="shared" si="198"/>
        <v>0</v>
      </c>
      <c r="CM128" s="64"/>
      <c r="CN128" s="133">
        <f t="shared" si="199"/>
        <v>0</v>
      </c>
      <c r="CO128" s="64"/>
      <c r="CP128" s="133">
        <f t="shared" si="200"/>
        <v>0</v>
      </c>
      <c r="CQ128" s="64"/>
      <c r="CR128" s="133">
        <f t="shared" si="201"/>
        <v>0</v>
      </c>
      <c r="CS128" s="64"/>
      <c r="CT128" s="133">
        <f t="shared" si="202"/>
        <v>0</v>
      </c>
      <c r="CU128" s="60"/>
      <c r="CV128" s="133">
        <f t="shared" si="203"/>
        <v>0</v>
      </c>
      <c r="CW128" s="60"/>
      <c r="CX128" s="123"/>
      <c r="CY128" s="123"/>
      <c r="CZ128" s="123"/>
      <c r="DA128" s="123"/>
      <c r="DB128" s="123"/>
      <c r="DC128" s="123"/>
      <c r="DD128" s="123"/>
      <c r="DE128" s="70">
        <f t="shared" si="156"/>
        <v>0</v>
      </c>
      <c r="DF128" s="70">
        <f t="shared" si="156"/>
        <v>0</v>
      </c>
      <c r="DG128" s="71">
        <v>5</v>
      </c>
      <c r="DH128" s="71">
        <v>2626437.9299200005</v>
      </c>
      <c r="DI128" s="72">
        <f t="shared" si="103"/>
        <v>5</v>
      </c>
      <c r="DJ128" s="72">
        <f t="shared" si="103"/>
        <v>2626437.9299200005</v>
      </c>
    </row>
    <row r="129" spans="1:114" s="1" customFormat="1" ht="60" hidden="1" x14ac:dyDescent="0.25">
      <c r="A129" s="23"/>
      <c r="B129" s="174">
        <v>101</v>
      </c>
      <c r="C129" s="194" t="s">
        <v>351</v>
      </c>
      <c r="D129" s="195" t="s">
        <v>352</v>
      </c>
      <c r="E129" s="50">
        <v>13916</v>
      </c>
      <c r="F129" s="177">
        <v>39.909999999999997</v>
      </c>
      <c r="G129" s="178">
        <v>7.6499999999999999E-2</v>
      </c>
      <c r="H129" s="135">
        <v>1</v>
      </c>
      <c r="I129" s="54"/>
      <c r="J129" s="54"/>
      <c r="K129" s="121">
        <v>1.4</v>
      </c>
      <c r="L129" s="121">
        <v>1.68</v>
      </c>
      <c r="M129" s="121">
        <v>2.23</v>
      </c>
      <c r="N129" s="122">
        <v>2.57</v>
      </c>
      <c r="O129" s="107">
        <v>20</v>
      </c>
      <c r="P129" s="133">
        <f>(O129*$E129*$F129*((1-$G129)+$G129*$K129*$H129))</f>
        <v>11447648.386719998</v>
      </c>
      <c r="Q129" s="64">
        <v>0</v>
      </c>
      <c r="R129" s="133">
        <f t="shared" si="167"/>
        <v>0</v>
      </c>
      <c r="S129" s="64"/>
      <c r="T129" s="133">
        <f t="shared" si="168"/>
        <v>0</v>
      </c>
      <c r="U129" s="60">
        <v>0</v>
      </c>
      <c r="V129" s="133">
        <f t="shared" si="169"/>
        <v>0</v>
      </c>
      <c r="W129" s="64">
        <v>0</v>
      </c>
      <c r="X129" s="133">
        <f t="shared" si="170"/>
        <v>0</v>
      </c>
      <c r="Y129" s="64"/>
      <c r="Z129" s="133">
        <f t="shared" si="171"/>
        <v>0</v>
      </c>
      <c r="AA129" s="105">
        <v>0</v>
      </c>
      <c r="AB129" s="123">
        <v>0</v>
      </c>
      <c r="AC129" s="64">
        <v>0</v>
      </c>
      <c r="AD129" s="133">
        <f t="shared" si="172"/>
        <v>0</v>
      </c>
      <c r="AE129" s="64">
        <v>0</v>
      </c>
      <c r="AF129" s="133">
        <f t="shared" si="173"/>
        <v>0</v>
      </c>
      <c r="AG129" s="64">
        <v>0</v>
      </c>
      <c r="AH129" s="133">
        <f t="shared" si="174"/>
        <v>0</v>
      </c>
      <c r="AI129" s="64">
        <v>0</v>
      </c>
      <c r="AJ129" s="133">
        <f t="shared" si="175"/>
        <v>0</v>
      </c>
      <c r="AK129" s="64">
        <v>0</v>
      </c>
      <c r="AL129" s="133">
        <f t="shared" si="176"/>
        <v>0</v>
      </c>
      <c r="AM129" s="105"/>
      <c r="AN129" s="133">
        <f t="shared" si="177"/>
        <v>0</v>
      </c>
      <c r="AO129" s="64"/>
      <c r="AP129" s="133">
        <f t="shared" si="178"/>
        <v>0</v>
      </c>
      <c r="AQ129" s="64">
        <v>0</v>
      </c>
      <c r="AR129" s="133">
        <f t="shared" si="179"/>
        <v>0</v>
      </c>
      <c r="AS129" s="64">
        <v>0</v>
      </c>
      <c r="AT129" s="133">
        <f t="shared" si="180"/>
        <v>0</v>
      </c>
      <c r="AU129" s="64"/>
      <c r="AV129" s="133">
        <f t="shared" si="181"/>
        <v>0</v>
      </c>
      <c r="AW129" s="64"/>
      <c r="AX129" s="133">
        <f t="shared" si="182"/>
        <v>0</v>
      </c>
      <c r="AY129" s="64"/>
      <c r="AZ129" s="123"/>
      <c r="BA129" s="77"/>
      <c r="BB129" s="133">
        <f t="shared" si="183"/>
        <v>0</v>
      </c>
      <c r="BC129" s="64">
        <v>0</v>
      </c>
      <c r="BD129" s="133">
        <f t="shared" si="184"/>
        <v>0</v>
      </c>
      <c r="BE129" s="64">
        <v>0</v>
      </c>
      <c r="BF129" s="133">
        <f t="shared" si="185"/>
        <v>0</v>
      </c>
      <c r="BG129" s="64">
        <v>0</v>
      </c>
      <c r="BH129" s="133">
        <f t="shared" si="186"/>
        <v>0</v>
      </c>
      <c r="BI129" s="77"/>
      <c r="BJ129" s="123"/>
      <c r="BK129" s="64"/>
      <c r="BL129" s="133">
        <f t="shared" si="187"/>
        <v>0</v>
      </c>
      <c r="BM129" s="77"/>
      <c r="BN129" s="133">
        <f t="shared" si="188"/>
        <v>0</v>
      </c>
      <c r="BO129" s="64">
        <v>0</v>
      </c>
      <c r="BP129" s="133">
        <f t="shared" si="189"/>
        <v>0</v>
      </c>
      <c r="BQ129" s="124">
        <v>0</v>
      </c>
      <c r="BR129" s="133">
        <f t="shared" si="190"/>
        <v>0</v>
      </c>
      <c r="BS129" s="64">
        <v>0</v>
      </c>
      <c r="BT129" s="133">
        <f t="shared" si="191"/>
        <v>0</v>
      </c>
      <c r="BU129" s="64">
        <v>0</v>
      </c>
      <c r="BV129" s="133">
        <f t="shared" si="192"/>
        <v>0</v>
      </c>
      <c r="BW129" s="73">
        <v>0</v>
      </c>
      <c r="BX129" s="133">
        <f t="shared" si="193"/>
        <v>0</v>
      </c>
      <c r="BY129" s="64">
        <v>0</v>
      </c>
      <c r="BZ129" s="133">
        <f t="shared" si="194"/>
        <v>0</v>
      </c>
      <c r="CA129" s="73"/>
      <c r="CB129" s="125"/>
      <c r="CC129" s="64">
        <v>0</v>
      </c>
      <c r="CD129" s="133">
        <f t="shared" si="195"/>
        <v>0</v>
      </c>
      <c r="CE129" s="64">
        <v>0</v>
      </c>
      <c r="CF129" s="123"/>
      <c r="CG129" s="60">
        <v>0</v>
      </c>
      <c r="CH129" s="133">
        <f t="shared" si="196"/>
        <v>0</v>
      </c>
      <c r="CI129" s="64">
        <v>0</v>
      </c>
      <c r="CJ129" s="133">
        <f t="shared" si="197"/>
        <v>0</v>
      </c>
      <c r="CK129" s="64"/>
      <c r="CL129" s="133">
        <f t="shared" si="198"/>
        <v>0</v>
      </c>
      <c r="CM129" s="64"/>
      <c r="CN129" s="133">
        <f t="shared" si="199"/>
        <v>0</v>
      </c>
      <c r="CO129" s="64">
        <v>0</v>
      </c>
      <c r="CP129" s="133">
        <f t="shared" si="200"/>
        <v>0</v>
      </c>
      <c r="CQ129" s="64">
        <v>0</v>
      </c>
      <c r="CR129" s="133">
        <f t="shared" si="201"/>
        <v>0</v>
      </c>
      <c r="CS129" s="64">
        <v>0</v>
      </c>
      <c r="CT129" s="133">
        <f t="shared" si="202"/>
        <v>0</v>
      </c>
      <c r="CU129" s="60"/>
      <c r="CV129" s="133">
        <f t="shared" si="203"/>
        <v>0</v>
      </c>
      <c r="CW129" s="60"/>
      <c r="CX129" s="123"/>
      <c r="CY129" s="123"/>
      <c r="CZ129" s="123"/>
      <c r="DA129" s="123"/>
      <c r="DB129" s="123"/>
      <c r="DC129" s="123"/>
      <c r="DD129" s="123"/>
      <c r="DE129" s="70">
        <f t="shared" si="156"/>
        <v>20</v>
      </c>
      <c r="DF129" s="70">
        <f t="shared" si="156"/>
        <v>11447648.386719998</v>
      </c>
      <c r="DG129" s="71">
        <v>5</v>
      </c>
      <c r="DH129" s="71">
        <v>2861912.0966799995</v>
      </c>
      <c r="DI129" s="72">
        <f t="shared" si="103"/>
        <v>25</v>
      </c>
      <c r="DJ129" s="72">
        <f t="shared" si="103"/>
        <v>14309560.483399998</v>
      </c>
    </row>
    <row r="130" spans="1:114" s="1" customFormat="1" hidden="1" x14ac:dyDescent="0.25">
      <c r="A130" s="23"/>
      <c r="B130" s="174">
        <v>102</v>
      </c>
      <c r="C130" s="194" t="s">
        <v>353</v>
      </c>
      <c r="D130" s="195" t="s">
        <v>354</v>
      </c>
      <c r="E130" s="50">
        <v>13916</v>
      </c>
      <c r="F130" s="186">
        <v>2.62</v>
      </c>
      <c r="G130" s="52"/>
      <c r="H130" s="135">
        <v>1</v>
      </c>
      <c r="I130" s="54"/>
      <c r="J130" s="54"/>
      <c r="K130" s="121">
        <v>1.4</v>
      </c>
      <c r="L130" s="121">
        <v>1.68</v>
      </c>
      <c r="M130" s="121">
        <v>2.23</v>
      </c>
      <c r="N130" s="122">
        <v>2.57</v>
      </c>
      <c r="O130" s="77"/>
      <c r="P130" s="58">
        <f>SUM(O130*$E130*$F130*$H130*$K130*$P$9)</f>
        <v>0</v>
      </c>
      <c r="Q130" s="77"/>
      <c r="R130" s="123"/>
      <c r="S130" s="77"/>
      <c r="T130" s="60">
        <f>SUM(S130*$E130*$F130*$H130*$K130*$T$9)</f>
        <v>0</v>
      </c>
      <c r="U130" s="107">
        <v>0</v>
      </c>
      <c r="V130" s="58">
        <f>SUM(U130*$E130*$F130*$H130*$K130*$V$9)</f>
        <v>0</v>
      </c>
      <c r="W130" s="77"/>
      <c r="X130" s="123"/>
      <c r="Y130" s="64"/>
      <c r="Z130" s="107"/>
      <c r="AA130" s="105"/>
      <c r="AB130" s="123"/>
      <c r="AC130" s="77"/>
      <c r="AD130" s="123"/>
      <c r="AE130" s="77"/>
      <c r="AF130" s="123"/>
      <c r="AG130" s="77">
        <v>0</v>
      </c>
      <c r="AH130" s="58">
        <f>AG130*E130*F130*H130*K130</f>
        <v>0</v>
      </c>
      <c r="AI130" s="107">
        <v>0</v>
      </c>
      <c r="AJ130" s="58">
        <f>AI130*E130*F130*H130*L130</f>
        <v>0</v>
      </c>
      <c r="AK130" s="77"/>
      <c r="AL130" s="123"/>
      <c r="AM130" s="105"/>
      <c r="AN130" s="123"/>
      <c r="AO130" s="77"/>
      <c r="AP130" s="107"/>
      <c r="AQ130" s="77"/>
      <c r="AR130" s="123"/>
      <c r="AS130" s="77"/>
      <c r="AT130" s="123"/>
      <c r="AU130" s="77"/>
      <c r="AV130" s="123"/>
      <c r="AW130" s="77"/>
      <c r="AX130" s="123"/>
      <c r="AY130" s="77"/>
      <c r="AZ130" s="123"/>
      <c r="BA130" s="77"/>
      <c r="BB130" s="123"/>
      <c r="BC130" s="77"/>
      <c r="BD130" s="123"/>
      <c r="BE130" s="77"/>
      <c r="BF130" s="123"/>
      <c r="BG130" s="77"/>
      <c r="BH130" s="123"/>
      <c r="BI130" s="77"/>
      <c r="BJ130" s="123"/>
      <c r="BK130" s="77"/>
      <c r="BL130" s="123"/>
      <c r="BM130" s="77"/>
      <c r="BN130" s="123"/>
      <c r="BO130" s="77"/>
      <c r="BP130" s="123"/>
      <c r="BQ130" s="156"/>
      <c r="BR130" s="107"/>
      <c r="BS130" s="77"/>
      <c r="BT130" s="123"/>
      <c r="BU130" s="77"/>
      <c r="BV130" s="123"/>
      <c r="BW130" s="78"/>
      <c r="BX130" s="123"/>
      <c r="BY130" s="77"/>
      <c r="BZ130" s="123"/>
      <c r="CA130" s="78"/>
      <c r="CB130" s="125"/>
      <c r="CC130" s="77"/>
      <c r="CD130" s="123"/>
      <c r="CE130" s="77"/>
      <c r="CF130" s="123"/>
      <c r="CG130" s="107"/>
      <c r="CH130" s="123"/>
      <c r="CI130" s="77"/>
      <c r="CJ130" s="123"/>
      <c r="CK130" s="77"/>
      <c r="CL130" s="123"/>
      <c r="CM130" s="77"/>
      <c r="CN130" s="123"/>
      <c r="CO130" s="77"/>
      <c r="CP130" s="123"/>
      <c r="CQ130" s="77"/>
      <c r="CR130" s="123"/>
      <c r="CS130" s="77"/>
      <c r="CT130" s="123"/>
      <c r="CU130" s="60"/>
      <c r="CV130" s="123"/>
      <c r="CW130" s="60"/>
      <c r="CX130" s="123"/>
      <c r="CY130" s="123"/>
      <c r="CZ130" s="123"/>
      <c r="DA130" s="123"/>
      <c r="DB130" s="123"/>
      <c r="DC130" s="123"/>
      <c r="DD130" s="123"/>
      <c r="DE130" s="70">
        <f t="shared" si="156"/>
        <v>0</v>
      </c>
      <c r="DF130" s="70">
        <f t="shared" si="156"/>
        <v>0</v>
      </c>
      <c r="DG130" s="71">
        <v>0</v>
      </c>
      <c r="DH130" s="71">
        <v>0</v>
      </c>
      <c r="DI130" s="72">
        <f t="shared" si="103"/>
        <v>0</v>
      </c>
      <c r="DJ130" s="72">
        <f t="shared" si="103"/>
        <v>0</v>
      </c>
    </row>
    <row r="131" spans="1:114" s="1" customFormat="1" ht="15" hidden="1" x14ac:dyDescent="0.25">
      <c r="A131" s="37">
        <v>20</v>
      </c>
      <c r="B131" s="37"/>
      <c r="C131" s="196" t="s">
        <v>355</v>
      </c>
      <c r="D131" s="161" t="s">
        <v>356</v>
      </c>
      <c r="E131" s="50">
        <v>13916</v>
      </c>
      <c r="F131" s="117"/>
      <c r="G131" s="52"/>
      <c r="H131" s="41"/>
      <c r="I131" s="42"/>
      <c r="J131" s="42"/>
      <c r="K131" s="99">
        <v>1.4</v>
      </c>
      <c r="L131" s="99">
        <v>1.68</v>
      </c>
      <c r="M131" s="99">
        <v>2.23</v>
      </c>
      <c r="N131" s="100">
        <v>2.57</v>
      </c>
      <c r="O131" s="118">
        <f>SUM(O132:O137)</f>
        <v>88</v>
      </c>
      <c r="P131" s="118">
        <f t="shared" ref="P131:CA131" si="204">SUM(P132:P137)</f>
        <v>1276097.1999999997</v>
      </c>
      <c r="Q131" s="118">
        <f t="shared" si="204"/>
        <v>0</v>
      </c>
      <c r="R131" s="118">
        <f t="shared" si="204"/>
        <v>0</v>
      </c>
      <c r="S131" s="118">
        <f t="shared" si="204"/>
        <v>0</v>
      </c>
      <c r="T131" s="118">
        <f t="shared" si="204"/>
        <v>0</v>
      </c>
      <c r="U131" s="118">
        <f t="shared" si="204"/>
        <v>0</v>
      </c>
      <c r="V131" s="118">
        <f t="shared" si="204"/>
        <v>0</v>
      </c>
      <c r="W131" s="118">
        <f t="shared" si="204"/>
        <v>0</v>
      </c>
      <c r="X131" s="118">
        <f t="shared" si="204"/>
        <v>0</v>
      </c>
      <c r="Y131" s="118">
        <f t="shared" si="204"/>
        <v>0</v>
      </c>
      <c r="Z131" s="118">
        <f t="shared" si="204"/>
        <v>0</v>
      </c>
      <c r="AA131" s="118">
        <f t="shared" si="204"/>
        <v>0</v>
      </c>
      <c r="AB131" s="118">
        <f t="shared" si="204"/>
        <v>0</v>
      </c>
      <c r="AC131" s="118">
        <f t="shared" si="204"/>
        <v>0</v>
      </c>
      <c r="AD131" s="118">
        <f t="shared" si="204"/>
        <v>0</v>
      </c>
      <c r="AE131" s="118">
        <f t="shared" si="204"/>
        <v>430</v>
      </c>
      <c r="AF131" s="118">
        <f t="shared" si="204"/>
        <v>6918979.5359999994</v>
      </c>
      <c r="AG131" s="118">
        <f t="shared" si="204"/>
        <v>0</v>
      </c>
      <c r="AH131" s="118">
        <f t="shared" si="204"/>
        <v>0</v>
      </c>
      <c r="AI131" s="118">
        <f t="shared" si="204"/>
        <v>0</v>
      </c>
      <c r="AJ131" s="118">
        <f t="shared" si="204"/>
        <v>0</v>
      </c>
      <c r="AK131" s="118">
        <f t="shared" si="204"/>
        <v>20</v>
      </c>
      <c r="AL131" s="118">
        <f t="shared" si="204"/>
        <v>346007.42399999994</v>
      </c>
      <c r="AM131" s="118">
        <f t="shared" si="204"/>
        <v>0</v>
      </c>
      <c r="AN131" s="118">
        <f t="shared" si="204"/>
        <v>0</v>
      </c>
      <c r="AO131" s="118">
        <f t="shared" si="204"/>
        <v>0</v>
      </c>
      <c r="AP131" s="118">
        <f t="shared" si="204"/>
        <v>0</v>
      </c>
      <c r="AQ131" s="118">
        <f t="shared" si="204"/>
        <v>0</v>
      </c>
      <c r="AR131" s="118">
        <f t="shared" si="204"/>
        <v>0</v>
      </c>
      <c r="AS131" s="118">
        <f t="shared" si="204"/>
        <v>0</v>
      </c>
      <c r="AT131" s="118">
        <f t="shared" si="204"/>
        <v>0</v>
      </c>
      <c r="AU131" s="118">
        <f t="shared" si="204"/>
        <v>0</v>
      </c>
      <c r="AV131" s="118">
        <f t="shared" si="204"/>
        <v>0</v>
      </c>
      <c r="AW131" s="118">
        <f t="shared" si="204"/>
        <v>0</v>
      </c>
      <c r="AX131" s="118">
        <f t="shared" si="204"/>
        <v>0</v>
      </c>
      <c r="AY131" s="118">
        <f t="shared" si="204"/>
        <v>0</v>
      </c>
      <c r="AZ131" s="118">
        <f t="shared" si="204"/>
        <v>0</v>
      </c>
      <c r="BA131" s="118">
        <f t="shared" si="204"/>
        <v>0</v>
      </c>
      <c r="BB131" s="118">
        <f t="shared" si="204"/>
        <v>0</v>
      </c>
      <c r="BC131" s="118">
        <f t="shared" si="204"/>
        <v>10</v>
      </c>
      <c r="BD131" s="118">
        <f t="shared" si="204"/>
        <v>144169.75999999998</v>
      </c>
      <c r="BE131" s="118">
        <f t="shared" si="204"/>
        <v>0</v>
      </c>
      <c r="BF131" s="118">
        <f t="shared" si="204"/>
        <v>0</v>
      </c>
      <c r="BG131" s="118">
        <f t="shared" si="204"/>
        <v>0</v>
      </c>
      <c r="BH131" s="118">
        <f t="shared" si="204"/>
        <v>0</v>
      </c>
      <c r="BI131" s="118">
        <f t="shared" si="204"/>
        <v>0</v>
      </c>
      <c r="BJ131" s="118">
        <f t="shared" si="204"/>
        <v>0</v>
      </c>
      <c r="BK131" s="118">
        <f t="shared" si="204"/>
        <v>15</v>
      </c>
      <c r="BL131" s="118">
        <f t="shared" si="204"/>
        <v>216254.63999999998</v>
      </c>
      <c r="BM131" s="118">
        <f t="shared" si="204"/>
        <v>0</v>
      </c>
      <c r="BN131" s="118">
        <f t="shared" si="204"/>
        <v>0</v>
      </c>
      <c r="BO131" s="118">
        <f t="shared" si="204"/>
        <v>0</v>
      </c>
      <c r="BP131" s="118">
        <f t="shared" si="204"/>
        <v>0</v>
      </c>
      <c r="BQ131" s="118">
        <f t="shared" si="204"/>
        <v>580</v>
      </c>
      <c r="BR131" s="118">
        <f t="shared" si="204"/>
        <v>12817237.171199998</v>
      </c>
      <c r="BS131" s="118">
        <f t="shared" si="204"/>
        <v>0</v>
      </c>
      <c r="BT131" s="118">
        <f t="shared" si="204"/>
        <v>0</v>
      </c>
      <c r="BU131" s="118">
        <f t="shared" si="204"/>
        <v>0</v>
      </c>
      <c r="BV131" s="118">
        <f t="shared" si="204"/>
        <v>0</v>
      </c>
      <c r="BW131" s="118">
        <f t="shared" si="204"/>
        <v>39</v>
      </c>
      <c r="BX131" s="118">
        <f t="shared" si="204"/>
        <v>868291.60320000001</v>
      </c>
      <c r="BY131" s="118">
        <f t="shared" si="204"/>
        <v>24</v>
      </c>
      <c r="BZ131" s="118">
        <f t="shared" si="204"/>
        <v>415208.90879999998</v>
      </c>
      <c r="CA131" s="118">
        <f t="shared" si="204"/>
        <v>0</v>
      </c>
      <c r="CB131" s="118">
        <f t="shared" ref="CB131:DF131" si="205">SUM(CB132:CB137)</f>
        <v>0</v>
      </c>
      <c r="CC131" s="118">
        <f t="shared" si="205"/>
        <v>20</v>
      </c>
      <c r="CD131" s="118">
        <f t="shared" si="205"/>
        <v>346007.42399999994</v>
      </c>
      <c r="CE131" s="118">
        <f t="shared" si="205"/>
        <v>0</v>
      </c>
      <c r="CF131" s="118">
        <f t="shared" si="205"/>
        <v>0</v>
      </c>
      <c r="CG131" s="118">
        <f t="shared" si="205"/>
        <v>3</v>
      </c>
      <c r="CH131" s="118">
        <f t="shared" si="205"/>
        <v>51901.113599999997</v>
      </c>
      <c r="CI131" s="118">
        <f t="shared" si="205"/>
        <v>3</v>
      </c>
      <c r="CJ131" s="118">
        <f t="shared" si="205"/>
        <v>51901.113599999997</v>
      </c>
      <c r="CK131" s="118">
        <f t="shared" si="205"/>
        <v>0</v>
      </c>
      <c r="CL131" s="118">
        <f t="shared" si="205"/>
        <v>0</v>
      </c>
      <c r="CM131" s="118">
        <f t="shared" si="205"/>
        <v>0</v>
      </c>
      <c r="CN131" s="118">
        <f t="shared" si="205"/>
        <v>0</v>
      </c>
      <c r="CO131" s="118">
        <f t="shared" si="205"/>
        <v>2</v>
      </c>
      <c r="CP131" s="118">
        <f t="shared" si="205"/>
        <v>34600.742400000003</v>
      </c>
      <c r="CQ131" s="118">
        <f t="shared" si="205"/>
        <v>20</v>
      </c>
      <c r="CR131" s="118">
        <f t="shared" si="205"/>
        <v>459283.66399999999</v>
      </c>
      <c r="CS131" s="118">
        <f t="shared" si="205"/>
        <v>3</v>
      </c>
      <c r="CT131" s="118">
        <f t="shared" si="205"/>
        <v>79396.346399999995</v>
      </c>
      <c r="CU131" s="118">
        <f t="shared" si="205"/>
        <v>0</v>
      </c>
      <c r="CV131" s="118">
        <f t="shared" si="205"/>
        <v>0</v>
      </c>
      <c r="CW131" s="118">
        <f t="shared" si="205"/>
        <v>0</v>
      </c>
      <c r="CX131" s="118">
        <f t="shared" si="205"/>
        <v>0</v>
      </c>
      <c r="CY131" s="118">
        <f t="shared" si="205"/>
        <v>0</v>
      </c>
      <c r="CZ131" s="118">
        <f t="shared" si="205"/>
        <v>0</v>
      </c>
      <c r="DA131" s="118">
        <f t="shared" si="205"/>
        <v>0</v>
      </c>
      <c r="DB131" s="118">
        <f t="shared" si="205"/>
        <v>0</v>
      </c>
      <c r="DC131" s="118">
        <f t="shared" si="205"/>
        <v>0</v>
      </c>
      <c r="DD131" s="118">
        <f t="shared" si="205"/>
        <v>0</v>
      </c>
      <c r="DE131" s="118">
        <f t="shared" si="205"/>
        <v>1257</v>
      </c>
      <c r="DF131" s="118">
        <f t="shared" si="205"/>
        <v>24025336.647199996</v>
      </c>
      <c r="DG131" s="46">
        <v>1116</v>
      </c>
      <c r="DH131" s="46">
        <v>21209943.372799996</v>
      </c>
      <c r="DI131" s="47">
        <f t="shared" si="103"/>
        <v>2373</v>
      </c>
      <c r="DJ131" s="47">
        <f t="shared" si="103"/>
        <v>45235280.019999996</v>
      </c>
    </row>
    <row r="132" spans="1:114" s="1" customFormat="1" hidden="1" x14ac:dyDescent="0.25">
      <c r="A132" s="23"/>
      <c r="B132" s="23">
        <v>103</v>
      </c>
      <c r="C132" s="48" t="s">
        <v>357</v>
      </c>
      <c r="D132" s="160" t="s">
        <v>358</v>
      </c>
      <c r="E132" s="50">
        <v>13916</v>
      </c>
      <c r="F132" s="51">
        <v>0.74</v>
      </c>
      <c r="G132" s="52"/>
      <c r="H132" s="53">
        <v>1</v>
      </c>
      <c r="I132" s="54"/>
      <c r="J132" s="54"/>
      <c r="K132" s="55">
        <v>1.4</v>
      </c>
      <c r="L132" s="55">
        <v>1.68</v>
      </c>
      <c r="M132" s="55">
        <v>2.23</v>
      </c>
      <c r="N132" s="56">
        <v>2.57</v>
      </c>
      <c r="O132" s="107">
        <v>87</v>
      </c>
      <c r="P132" s="58">
        <f t="shared" ref="P132:P137" si="206">SUM(O132*$E132*$F132*$H132*$K132*$P$9)</f>
        <v>1254276.9119999998</v>
      </c>
      <c r="Q132" s="64"/>
      <c r="R132" s="58">
        <f>SUM(Q132*$E132*$F132*$H132*$K132*$R$9)</f>
        <v>0</v>
      </c>
      <c r="S132" s="64"/>
      <c r="T132" s="60">
        <f>SUM(S132*$E132*$F132*$H132*$K132*$T$9)</f>
        <v>0</v>
      </c>
      <c r="U132" s="64"/>
      <c r="V132" s="58">
        <f>SUM(U132*$E132*$F132*$H132*$K132*$V$9)</f>
        <v>0</v>
      </c>
      <c r="W132" s="64"/>
      <c r="X132" s="58">
        <f t="shared" ref="X132:X137" si="207">SUM(W132*$E132*$F132*$H132*$K132*$X$9)</f>
        <v>0</v>
      </c>
      <c r="Y132" s="64"/>
      <c r="Z132" s="60">
        <f>SUM(Y132*$E132*$F132*$H132*$K132*$Z$9)</f>
        <v>0</v>
      </c>
      <c r="AA132" s="105">
        <v>0</v>
      </c>
      <c r="AB132" s="58">
        <v>0</v>
      </c>
      <c r="AC132" s="60">
        <v>0</v>
      </c>
      <c r="AD132" s="58">
        <v>0</v>
      </c>
      <c r="AE132" s="60">
        <v>350</v>
      </c>
      <c r="AF132" s="58">
        <f>AE132*E132*F132*H132*K132</f>
        <v>5045941.5999999996</v>
      </c>
      <c r="AG132" s="64">
        <v>0</v>
      </c>
      <c r="AH132" s="58">
        <v>0</v>
      </c>
      <c r="AI132" s="64">
        <v>0</v>
      </c>
      <c r="AJ132" s="58">
        <v>0</v>
      </c>
      <c r="AK132" s="114">
        <v>20</v>
      </c>
      <c r="AL132" s="58">
        <f t="shared" ref="AL132:AL137" si="208">AK132*$E132*$F132*$H132*$L132*$AL$9</f>
        <v>346007.42399999994</v>
      </c>
      <c r="AM132" s="105"/>
      <c r="AN132" s="58">
        <f t="shared" ref="AN132:AN137" si="209">SUM(AM132*$E132*$F132*$H132*$K132*$AN$9)</f>
        <v>0</v>
      </c>
      <c r="AO132" s="64"/>
      <c r="AP132" s="60">
        <f t="shared" ref="AP132:AP137" si="210">SUM(AO132*$E132*$F132*$H132*$K132*$AP$9)</f>
        <v>0</v>
      </c>
      <c r="AQ132" s="64"/>
      <c r="AR132" s="58">
        <f t="shared" ref="AR132:AR137" si="211">SUM(AQ132*$E132*$F132*$H132*$K132*$AR$9)</f>
        <v>0</v>
      </c>
      <c r="AS132" s="64"/>
      <c r="AT132" s="58">
        <f>SUM(AS132*$E132*$F132*$H132*$K132*$AT$9)</f>
        <v>0</v>
      </c>
      <c r="AU132" s="64"/>
      <c r="AV132" s="58">
        <f t="shared" ref="AV132:AV137" si="212">SUM(AU132*$E132*$F132*$H132*$K132*$AV$9)</f>
        <v>0</v>
      </c>
      <c r="AW132" s="64"/>
      <c r="AX132" s="58">
        <f>SUM(AW132*$E132*$F132*$H132*$K132*$AX$9)</f>
        <v>0</v>
      </c>
      <c r="AY132" s="64"/>
      <c r="AZ132" s="58">
        <f t="shared" ref="AZ132:AZ137" si="213">SUM(AY132*$E132*$F132*$H132*$K132*$AZ$9)</f>
        <v>0</v>
      </c>
      <c r="BA132" s="64"/>
      <c r="BB132" s="58">
        <f>SUM(BA132*$E132*$F132*$H132*$K132*$BB$9)</f>
        <v>0</v>
      </c>
      <c r="BC132" s="60">
        <v>10</v>
      </c>
      <c r="BD132" s="58">
        <f t="shared" ref="BD132:BD137" si="214">SUM(BC132*$E132*$F132*$H132*$K132*$BD$9)</f>
        <v>144169.75999999998</v>
      </c>
      <c r="BE132" s="64"/>
      <c r="BF132" s="58">
        <f t="shared" ref="BF132:BF137" si="215">SUM(BE132*$E132*$F132*$H132*$K132*$BF$9)</f>
        <v>0</v>
      </c>
      <c r="BG132" s="64"/>
      <c r="BH132" s="58">
        <f t="shared" ref="BH132:BH137" si="216">SUM(BG132*$E132*$F132*$H132*$K132*$BH$9)</f>
        <v>0</v>
      </c>
      <c r="BI132" s="64"/>
      <c r="BJ132" s="58">
        <f t="shared" ref="BJ132:BJ137" si="217">SUM(BI132*$E132*$F132*$H132*$K132*$BJ$9)</f>
        <v>0</v>
      </c>
      <c r="BK132" s="60">
        <v>15</v>
      </c>
      <c r="BL132" s="58">
        <f t="shared" ref="BL132:BL137" si="218">SUM(BK132*$E132*$F132*$H132*$K132*$BL$9)</f>
        <v>216254.63999999998</v>
      </c>
      <c r="BM132" s="64"/>
      <c r="BN132" s="58">
        <f t="shared" ref="BN132:BN137" si="219">BM132*$E132*$F132*$H132*$L132*$BN$9</f>
        <v>0</v>
      </c>
      <c r="BO132" s="64"/>
      <c r="BP132" s="58">
        <f t="shared" ref="BP132:BP137" si="220">BO132*$E132*$F132*$H132*$L132*$BP$9</f>
        <v>0</v>
      </c>
      <c r="BQ132" s="144">
        <v>340</v>
      </c>
      <c r="BR132" s="60">
        <f t="shared" ref="BR132:BR137" si="221">BQ132*$E132*$F132*$H132*$L132*$BR$9</f>
        <v>5882126.2079999996</v>
      </c>
      <c r="BS132" s="64"/>
      <c r="BT132" s="58">
        <f t="shared" ref="BT132:BT137" si="222">BS132*$E132*$F132*$H132*$L132*$BT$9</f>
        <v>0</v>
      </c>
      <c r="BU132" s="64"/>
      <c r="BV132" s="58">
        <f t="shared" ref="BV132:BV137" si="223">BU132*$E132*$F132*$H132*$L132*$BV$9</f>
        <v>0</v>
      </c>
      <c r="BW132" s="65">
        <v>27</v>
      </c>
      <c r="BX132" s="58">
        <f t="shared" ref="BX132:BX137" si="224">BW132*$E132*$F132*$H132*$L132*$BX$9</f>
        <v>467110.02239999996</v>
      </c>
      <c r="BY132" s="64">
        <v>24</v>
      </c>
      <c r="BZ132" s="58">
        <f t="shared" ref="BZ132:BZ137" si="225">BY132*$E132*$F132*$H132*$L132*$BZ$9</f>
        <v>415208.90879999998</v>
      </c>
      <c r="CA132" s="73"/>
      <c r="CB132" s="67">
        <f t="shared" ref="CB132:CB137" si="226">CA132*$E132*$F132*$H132*$L132*$CB$9</f>
        <v>0</v>
      </c>
      <c r="CC132" s="114">
        <v>20</v>
      </c>
      <c r="CD132" s="58">
        <f t="shared" ref="CD132:CD137" si="227">CC132*$E132*$F132*$H132*$L132*$CD$9</f>
        <v>346007.42399999994</v>
      </c>
      <c r="CE132" s="64"/>
      <c r="CF132" s="58">
        <f t="shared" ref="CF132:CF137" si="228">CE132*$E132*$F132*$H132*$L132*$CF$9</f>
        <v>0</v>
      </c>
      <c r="CG132" s="60">
        <v>3</v>
      </c>
      <c r="CH132" s="58">
        <f>CG132*$E132*$F132*$H132*$L132*$CH$9</f>
        <v>51901.113599999997</v>
      </c>
      <c r="CI132" s="60">
        <v>3</v>
      </c>
      <c r="CJ132" s="58">
        <f>CI132*$E132*$F132*$H132*$L132*$CJ$9</f>
        <v>51901.113599999997</v>
      </c>
      <c r="CK132" s="64"/>
      <c r="CL132" s="58">
        <f>CK132*$E132*$F132*$H132*$L132*$CL$9</f>
        <v>0</v>
      </c>
      <c r="CM132" s="64"/>
      <c r="CN132" s="58">
        <f>CM132*$E132*$F132*$H132*$L132*$CN$9</f>
        <v>0</v>
      </c>
      <c r="CO132" s="60">
        <v>2</v>
      </c>
      <c r="CP132" s="58">
        <f>CO132*$E132*$F132*$H132*$L132*$CP$9</f>
        <v>34600.742400000003</v>
      </c>
      <c r="CQ132" s="163">
        <v>20</v>
      </c>
      <c r="CR132" s="168">
        <f>CQ132*$E132*$F132*$H132*$M132*$CR$9</f>
        <v>459283.66399999999</v>
      </c>
      <c r="CS132" s="114">
        <v>3</v>
      </c>
      <c r="CT132" s="58">
        <f>CS132*$E132*$F132*$H132*$N132*$CT$9</f>
        <v>79396.346399999995</v>
      </c>
      <c r="CU132" s="60"/>
      <c r="CV132" s="58">
        <f t="shared" ref="CV132:CV137" si="229">CU132*E132*F132*H132</f>
        <v>0</v>
      </c>
      <c r="CW132" s="60"/>
      <c r="CX132" s="58"/>
      <c r="CY132" s="58"/>
      <c r="CZ132" s="58">
        <f t="shared" ref="CZ132:CZ137" si="230">SUM(CY132*$E132*$F132*$H132*$K132*$R$9)</f>
        <v>0</v>
      </c>
      <c r="DA132" s="58"/>
      <c r="DB132" s="58"/>
      <c r="DC132" s="58"/>
      <c r="DD132" s="58"/>
      <c r="DE132" s="70">
        <f t="shared" ref="DE132:DF137" si="231">SUM(Q132+O132+AA132+S132+U132+AC132+Y132+W132+AE132+AI132+AG132+AK132+AM132+AQ132+BM132+BS132+AO132+BA132+BC132+CE132+CG132+CC132+CI132+CK132+BW132+BY132+AS132+AU132+AW132+AY132+BO132+BQ132+BU132+BE132+BG132+BI132+BK132+CA132+CM132+CO132+CQ132+CS132+CU132+CW132+DA132+DC132)</f>
        <v>924</v>
      </c>
      <c r="DF132" s="70">
        <f t="shared" si="231"/>
        <v>14794185.879199998</v>
      </c>
      <c r="DG132" s="71">
        <v>616</v>
      </c>
      <c r="DH132" s="71">
        <v>9267232.1727999989</v>
      </c>
      <c r="DI132" s="72">
        <f t="shared" si="103"/>
        <v>1540</v>
      </c>
      <c r="DJ132" s="72">
        <f t="shared" si="103"/>
        <v>24061418.051999997</v>
      </c>
    </row>
    <row r="133" spans="1:114" s="1" customFormat="1" ht="45" hidden="1" x14ac:dyDescent="0.25">
      <c r="A133" s="23"/>
      <c r="B133" s="23">
        <v>104</v>
      </c>
      <c r="C133" s="48" t="s">
        <v>359</v>
      </c>
      <c r="D133" s="160" t="s">
        <v>360</v>
      </c>
      <c r="E133" s="50">
        <v>13916</v>
      </c>
      <c r="F133" s="51">
        <v>1.1200000000000001</v>
      </c>
      <c r="G133" s="52"/>
      <c r="H133" s="53">
        <v>1</v>
      </c>
      <c r="I133" s="54"/>
      <c r="J133" s="54"/>
      <c r="K133" s="55">
        <v>1.4</v>
      </c>
      <c r="L133" s="55">
        <v>1.68</v>
      </c>
      <c r="M133" s="55">
        <v>2.23</v>
      </c>
      <c r="N133" s="56">
        <v>2.57</v>
      </c>
      <c r="O133" s="107">
        <v>1</v>
      </c>
      <c r="P133" s="58">
        <f t="shared" si="206"/>
        <v>21820.288</v>
      </c>
      <c r="Q133" s="64">
        <v>0</v>
      </c>
      <c r="R133" s="58">
        <f>SUM(Q133*$E133*$F133*$H133*$K133*$R$9)</f>
        <v>0</v>
      </c>
      <c r="S133" s="64">
        <v>0</v>
      </c>
      <c r="T133" s="60">
        <f>SUM(S133*$E133*$F133*$H133*$K133*$T$9)</f>
        <v>0</v>
      </c>
      <c r="U133" s="64">
        <v>0</v>
      </c>
      <c r="V133" s="58">
        <f>SUM(U133*$E133*$F133*$H133*$K133*$V$9)</f>
        <v>0</v>
      </c>
      <c r="W133" s="64">
        <v>0</v>
      </c>
      <c r="X133" s="58">
        <f t="shared" si="207"/>
        <v>0</v>
      </c>
      <c r="Y133" s="64"/>
      <c r="Z133" s="60">
        <f>SUM(Y133*$E133*$F133*$H133*$K133*$Z$9)</f>
        <v>0</v>
      </c>
      <c r="AA133" s="105">
        <v>0</v>
      </c>
      <c r="AB133" s="58">
        <v>0</v>
      </c>
      <c r="AC133" s="64">
        <v>0</v>
      </c>
      <c r="AD133" s="58">
        <v>0</v>
      </c>
      <c r="AE133" s="60">
        <v>70</v>
      </c>
      <c r="AF133" s="58">
        <f>AE133*E133*F133*H133*K133</f>
        <v>1527420.1600000001</v>
      </c>
      <c r="AG133" s="64">
        <v>0</v>
      </c>
      <c r="AH133" s="58">
        <v>0</v>
      </c>
      <c r="AI133" s="64">
        <v>0</v>
      </c>
      <c r="AJ133" s="58">
        <v>0</v>
      </c>
      <c r="AK133" s="64">
        <v>0</v>
      </c>
      <c r="AL133" s="58">
        <f t="shared" si="208"/>
        <v>0</v>
      </c>
      <c r="AM133" s="105"/>
      <c r="AN133" s="58">
        <f t="shared" si="209"/>
        <v>0</v>
      </c>
      <c r="AO133" s="64"/>
      <c r="AP133" s="60">
        <f t="shared" si="210"/>
        <v>0</v>
      </c>
      <c r="AQ133" s="64">
        <v>0</v>
      </c>
      <c r="AR133" s="58">
        <f t="shared" si="211"/>
        <v>0</v>
      </c>
      <c r="AS133" s="64">
        <v>0</v>
      </c>
      <c r="AT133" s="58">
        <f>SUM(AS133*$E133*$F133*$H133*$K133*$AT$9)</f>
        <v>0</v>
      </c>
      <c r="AU133" s="64"/>
      <c r="AV133" s="58">
        <f t="shared" si="212"/>
        <v>0</v>
      </c>
      <c r="AW133" s="64"/>
      <c r="AX133" s="58">
        <f>SUM(AW133*$E133*$F133*$H133*$K133*$AX$9)</f>
        <v>0</v>
      </c>
      <c r="AY133" s="64"/>
      <c r="AZ133" s="58">
        <f t="shared" si="213"/>
        <v>0</v>
      </c>
      <c r="BA133" s="64">
        <v>0</v>
      </c>
      <c r="BB133" s="58">
        <f>SUM(BA133*$E133*$F133*$H133*$K133*$BB$9)</f>
        <v>0</v>
      </c>
      <c r="BC133" s="64">
        <v>0</v>
      </c>
      <c r="BD133" s="58">
        <f t="shared" si="214"/>
        <v>0</v>
      </c>
      <c r="BE133" s="64">
        <v>0</v>
      </c>
      <c r="BF133" s="58">
        <f t="shared" si="215"/>
        <v>0</v>
      </c>
      <c r="BG133" s="64">
        <v>0</v>
      </c>
      <c r="BH133" s="58">
        <f t="shared" si="216"/>
        <v>0</v>
      </c>
      <c r="BI133" s="64">
        <v>0</v>
      </c>
      <c r="BJ133" s="58">
        <f t="shared" si="217"/>
        <v>0</v>
      </c>
      <c r="BK133" s="64"/>
      <c r="BL133" s="58">
        <f t="shared" si="218"/>
        <v>0</v>
      </c>
      <c r="BM133" s="64">
        <v>0</v>
      </c>
      <c r="BN133" s="58">
        <f t="shared" si="219"/>
        <v>0</v>
      </c>
      <c r="BO133" s="64">
        <v>0</v>
      </c>
      <c r="BP133" s="58">
        <f t="shared" si="220"/>
        <v>0</v>
      </c>
      <c r="BQ133" s="144">
        <v>196</v>
      </c>
      <c r="BR133" s="60">
        <f t="shared" si="221"/>
        <v>5132131.7376000006</v>
      </c>
      <c r="BS133" s="64">
        <v>0</v>
      </c>
      <c r="BT133" s="58">
        <f t="shared" si="222"/>
        <v>0</v>
      </c>
      <c r="BU133" s="64">
        <v>0</v>
      </c>
      <c r="BV133" s="58">
        <f t="shared" si="223"/>
        <v>0</v>
      </c>
      <c r="BW133" s="65">
        <v>7</v>
      </c>
      <c r="BX133" s="58">
        <f t="shared" si="224"/>
        <v>183290.41920000003</v>
      </c>
      <c r="BY133" s="64">
        <v>0</v>
      </c>
      <c r="BZ133" s="58">
        <f t="shared" si="225"/>
        <v>0</v>
      </c>
      <c r="CA133" s="73"/>
      <c r="CB133" s="67">
        <f t="shared" si="226"/>
        <v>0</v>
      </c>
      <c r="CC133" s="60">
        <v>0</v>
      </c>
      <c r="CD133" s="58">
        <f t="shared" si="227"/>
        <v>0</v>
      </c>
      <c r="CE133" s="64">
        <v>0</v>
      </c>
      <c r="CF133" s="58">
        <f t="shared" si="228"/>
        <v>0</v>
      </c>
      <c r="CG133" s="60">
        <v>0</v>
      </c>
      <c r="CH133" s="58">
        <f>CG133*$E133*$F133*$H133*$L133*$CH$9</f>
        <v>0</v>
      </c>
      <c r="CI133" s="64">
        <v>0</v>
      </c>
      <c r="CJ133" s="58">
        <f>CI133*$E133*$F133*$H133*$L133*$CJ$9</f>
        <v>0</v>
      </c>
      <c r="CK133" s="64"/>
      <c r="CL133" s="58">
        <f>CK133*$E133*$F133*$H133*$L133*$CL$9</f>
        <v>0</v>
      </c>
      <c r="CM133" s="64"/>
      <c r="CN133" s="58">
        <f>CM133*$E133*$F133*$H133*$L133*$CN$9</f>
        <v>0</v>
      </c>
      <c r="CO133" s="64">
        <v>0</v>
      </c>
      <c r="CP133" s="58">
        <f>CO133*$E133*$F133*$H133*$L133*$CP$9</f>
        <v>0</v>
      </c>
      <c r="CQ133" s="143">
        <v>0</v>
      </c>
      <c r="CR133" s="168">
        <f>CQ133*$E133*$F133*$H133*$M133*$CR$9</f>
        <v>0</v>
      </c>
      <c r="CS133" s="64">
        <v>0</v>
      </c>
      <c r="CT133" s="58">
        <f>CS133*$E133*$F133*$H133*$N133*$CT$9</f>
        <v>0</v>
      </c>
      <c r="CU133" s="60"/>
      <c r="CV133" s="58">
        <f t="shared" si="229"/>
        <v>0</v>
      </c>
      <c r="CW133" s="60"/>
      <c r="CX133" s="58"/>
      <c r="CY133" s="58"/>
      <c r="CZ133" s="58">
        <f t="shared" si="230"/>
        <v>0</v>
      </c>
      <c r="DA133" s="58"/>
      <c r="DB133" s="58"/>
      <c r="DC133" s="58"/>
      <c r="DD133" s="58"/>
      <c r="DE133" s="70">
        <f t="shared" si="231"/>
        <v>274</v>
      </c>
      <c r="DF133" s="70">
        <f t="shared" si="231"/>
        <v>6864662.6048000008</v>
      </c>
      <c r="DG133" s="71">
        <v>405</v>
      </c>
      <c r="DH133" s="71">
        <v>8837216.6400000006</v>
      </c>
      <c r="DI133" s="72">
        <f t="shared" ref="DI133:DJ192" si="232">DE133+DG133</f>
        <v>679</v>
      </c>
      <c r="DJ133" s="72">
        <f t="shared" si="232"/>
        <v>15701879.244800001</v>
      </c>
    </row>
    <row r="134" spans="1:114" s="1" customFormat="1" ht="45" hidden="1" x14ac:dyDescent="0.25">
      <c r="A134" s="23"/>
      <c r="B134" s="23">
        <v>105</v>
      </c>
      <c r="C134" s="48" t="s">
        <v>361</v>
      </c>
      <c r="D134" s="160" t="s">
        <v>362</v>
      </c>
      <c r="E134" s="50">
        <v>13916</v>
      </c>
      <c r="F134" s="51">
        <v>1.66</v>
      </c>
      <c r="G134" s="52"/>
      <c r="H134" s="53">
        <v>1</v>
      </c>
      <c r="I134" s="54"/>
      <c r="J134" s="54"/>
      <c r="K134" s="55">
        <v>1.4</v>
      </c>
      <c r="L134" s="55">
        <v>1.68</v>
      </c>
      <c r="M134" s="55">
        <v>2.23</v>
      </c>
      <c r="N134" s="56">
        <v>2.57</v>
      </c>
      <c r="O134" s="77"/>
      <c r="P134" s="58">
        <f t="shared" si="206"/>
        <v>0</v>
      </c>
      <c r="Q134" s="64">
        <v>0</v>
      </c>
      <c r="R134" s="58">
        <f>SUM(Q134*$E134*$F134*$H134*$K134*$R$9)</f>
        <v>0</v>
      </c>
      <c r="S134" s="64">
        <v>0</v>
      </c>
      <c r="T134" s="60">
        <f>SUM(S134*$E134*$F134*$H134*$K134*$T$9)</f>
        <v>0</v>
      </c>
      <c r="U134" s="64">
        <v>0</v>
      </c>
      <c r="V134" s="58">
        <f>SUM(U134*$E134*$F134*$H134*$K134*$V$9)</f>
        <v>0</v>
      </c>
      <c r="W134" s="64">
        <v>0</v>
      </c>
      <c r="X134" s="58">
        <f t="shared" si="207"/>
        <v>0</v>
      </c>
      <c r="Y134" s="64"/>
      <c r="Z134" s="60">
        <f>SUM(Y134*$E134*$F134*$H134*$K134*$Z$9)</f>
        <v>0</v>
      </c>
      <c r="AA134" s="105">
        <v>0</v>
      </c>
      <c r="AB134" s="58">
        <v>0</v>
      </c>
      <c r="AC134" s="64">
        <v>0</v>
      </c>
      <c r="AD134" s="58">
        <v>0</v>
      </c>
      <c r="AE134" s="60">
        <v>8</v>
      </c>
      <c r="AF134" s="58">
        <f>AE134*E134*F134*H134*K134</f>
        <v>258726.27199999997</v>
      </c>
      <c r="AG134" s="64">
        <v>0</v>
      </c>
      <c r="AH134" s="58">
        <v>0</v>
      </c>
      <c r="AI134" s="64">
        <v>0</v>
      </c>
      <c r="AJ134" s="58">
        <v>0</v>
      </c>
      <c r="AK134" s="64">
        <v>0</v>
      </c>
      <c r="AL134" s="58">
        <f t="shared" si="208"/>
        <v>0</v>
      </c>
      <c r="AM134" s="105"/>
      <c r="AN134" s="58">
        <f t="shared" si="209"/>
        <v>0</v>
      </c>
      <c r="AO134" s="64"/>
      <c r="AP134" s="60">
        <f t="shared" si="210"/>
        <v>0</v>
      </c>
      <c r="AQ134" s="64">
        <v>0</v>
      </c>
      <c r="AR134" s="58">
        <f t="shared" si="211"/>
        <v>0</v>
      </c>
      <c r="AS134" s="64">
        <v>0</v>
      </c>
      <c r="AT134" s="58">
        <f>SUM(AS134*$E134*$F134*$H134*$K134*$AT$9)</f>
        <v>0</v>
      </c>
      <c r="AU134" s="64"/>
      <c r="AV134" s="58">
        <f t="shared" si="212"/>
        <v>0</v>
      </c>
      <c r="AW134" s="64"/>
      <c r="AX134" s="58">
        <f>SUM(AW134*$E134*$F134*$H134*$K134*$AX$9)</f>
        <v>0</v>
      </c>
      <c r="AY134" s="64"/>
      <c r="AZ134" s="58">
        <f t="shared" si="213"/>
        <v>0</v>
      </c>
      <c r="BA134" s="64">
        <v>0</v>
      </c>
      <c r="BB134" s="58">
        <f>SUM(BA134*$E134*$F134*$H134*$K134*$BB$9)</f>
        <v>0</v>
      </c>
      <c r="BC134" s="64">
        <v>0</v>
      </c>
      <c r="BD134" s="58">
        <f t="shared" si="214"/>
        <v>0</v>
      </c>
      <c r="BE134" s="64">
        <v>0</v>
      </c>
      <c r="BF134" s="58">
        <f t="shared" si="215"/>
        <v>0</v>
      </c>
      <c r="BG134" s="64">
        <v>0</v>
      </c>
      <c r="BH134" s="58">
        <f t="shared" si="216"/>
        <v>0</v>
      </c>
      <c r="BI134" s="64">
        <v>0</v>
      </c>
      <c r="BJ134" s="58">
        <f t="shared" si="217"/>
        <v>0</v>
      </c>
      <c r="BK134" s="64"/>
      <c r="BL134" s="58">
        <f t="shared" si="218"/>
        <v>0</v>
      </c>
      <c r="BM134" s="64">
        <v>0</v>
      </c>
      <c r="BN134" s="58">
        <f t="shared" si="219"/>
        <v>0</v>
      </c>
      <c r="BO134" s="64">
        <v>0</v>
      </c>
      <c r="BP134" s="58">
        <f t="shared" si="220"/>
        <v>0</v>
      </c>
      <c r="BQ134" s="144">
        <v>32</v>
      </c>
      <c r="BR134" s="60">
        <f t="shared" si="221"/>
        <v>1241886.1055999999</v>
      </c>
      <c r="BS134" s="64">
        <v>0</v>
      </c>
      <c r="BT134" s="58">
        <f t="shared" si="222"/>
        <v>0</v>
      </c>
      <c r="BU134" s="64">
        <v>0</v>
      </c>
      <c r="BV134" s="58">
        <f t="shared" si="223"/>
        <v>0</v>
      </c>
      <c r="BW134" s="73">
        <v>2</v>
      </c>
      <c r="BX134" s="58">
        <f t="shared" si="224"/>
        <v>77617.881599999993</v>
      </c>
      <c r="BY134" s="64">
        <v>0</v>
      </c>
      <c r="BZ134" s="58">
        <f t="shared" si="225"/>
        <v>0</v>
      </c>
      <c r="CA134" s="73"/>
      <c r="CB134" s="67">
        <f t="shared" si="226"/>
        <v>0</v>
      </c>
      <c r="CC134" s="64">
        <v>0</v>
      </c>
      <c r="CD134" s="58">
        <f t="shared" si="227"/>
        <v>0</v>
      </c>
      <c r="CE134" s="64">
        <v>0</v>
      </c>
      <c r="CF134" s="58">
        <f t="shared" si="228"/>
        <v>0</v>
      </c>
      <c r="CG134" s="60">
        <v>0</v>
      </c>
      <c r="CH134" s="58">
        <f>CG134*$E134*$F134*$H134*$L134*$CH$9</f>
        <v>0</v>
      </c>
      <c r="CI134" s="64">
        <v>0</v>
      </c>
      <c r="CJ134" s="58">
        <f>CI134*$E134*$F134*$H134*$L134*$CJ$9</f>
        <v>0</v>
      </c>
      <c r="CK134" s="64"/>
      <c r="CL134" s="58">
        <f>CK134*$E134*$F134*$H134*$L134*$CL$9</f>
        <v>0</v>
      </c>
      <c r="CM134" s="64"/>
      <c r="CN134" s="58">
        <f>CM134*$E134*$F134*$H134*$L134*$CN$9</f>
        <v>0</v>
      </c>
      <c r="CO134" s="64">
        <v>0</v>
      </c>
      <c r="CP134" s="58">
        <f>CO134*$E134*$F134*$H134*$L134*$CP$9</f>
        <v>0</v>
      </c>
      <c r="CQ134" s="143">
        <v>0</v>
      </c>
      <c r="CR134" s="168">
        <f>CQ134*$E134*$F134*$H134*$M134*$CR$9</f>
        <v>0</v>
      </c>
      <c r="CS134" s="64">
        <v>0</v>
      </c>
      <c r="CT134" s="58">
        <f>CS134*$E134*$F134*$H134*$N134*$CT$9</f>
        <v>0</v>
      </c>
      <c r="CU134" s="60"/>
      <c r="CV134" s="58">
        <f t="shared" si="229"/>
        <v>0</v>
      </c>
      <c r="CW134" s="60"/>
      <c r="CX134" s="58"/>
      <c r="CY134" s="58"/>
      <c r="CZ134" s="58">
        <f t="shared" si="230"/>
        <v>0</v>
      </c>
      <c r="DA134" s="58"/>
      <c r="DB134" s="58"/>
      <c r="DC134" s="58"/>
      <c r="DD134" s="58"/>
      <c r="DE134" s="70">
        <f t="shared" si="231"/>
        <v>42</v>
      </c>
      <c r="DF134" s="70">
        <f t="shared" si="231"/>
        <v>1578230.2591999997</v>
      </c>
      <c r="DG134" s="71">
        <v>90</v>
      </c>
      <c r="DH134" s="71">
        <v>2910670.5599999996</v>
      </c>
      <c r="DI134" s="72">
        <f t="shared" si="232"/>
        <v>132</v>
      </c>
      <c r="DJ134" s="72">
        <f t="shared" si="232"/>
        <v>4488900.8191999998</v>
      </c>
    </row>
    <row r="135" spans="1:114" s="1" customFormat="1" ht="45" hidden="1" x14ac:dyDescent="0.25">
      <c r="A135" s="23"/>
      <c r="B135" s="23">
        <v>106</v>
      </c>
      <c r="C135" s="48" t="s">
        <v>363</v>
      </c>
      <c r="D135" s="160" t="s">
        <v>364</v>
      </c>
      <c r="E135" s="50">
        <v>13916</v>
      </c>
      <c r="F135" s="197">
        <v>2</v>
      </c>
      <c r="G135" s="52"/>
      <c r="H135" s="53">
        <v>1</v>
      </c>
      <c r="I135" s="54"/>
      <c r="J135" s="54"/>
      <c r="K135" s="55">
        <v>1.4</v>
      </c>
      <c r="L135" s="55">
        <v>1.68</v>
      </c>
      <c r="M135" s="55">
        <v>2.23</v>
      </c>
      <c r="N135" s="56">
        <v>2.57</v>
      </c>
      <c r="O135" s="77"/>
      <c r="P135" s="58">
        <f t="shared" si="206"/>
        <v>0</v>
      </c>
      <c r="Q135" s="64">
        <v>0</v>
      </c>
      <c r="R135" s="58">
        <f>SUM(Q135*$E135*$F135*$H135*$K135*$R$9)</f>
        <v>0</v>
      </c>
      <c r="S135" s="64">
        <v>0</v>
      </c>
      <c r="T135" s="60">
        <f>SUM(S135*$E135*$F135*$H135*$K135*$T$9)</f>
        <v>0</v>
      </c>
      <c r="U135" s="64">
        <v>0</v>
      </c>
      <c r="V135" s="58">
        <f>SUM(U135*$E135*$F135*$H135*$K135*$V$9)</f>
        <v>0</v>
      </c>
      <c r="W135" s="64">
        <v>0</v>
      </c>
      <c r="X135" s="58">
        <f t="shared" si="207"/>
        <v>0</v>
      </c>
      <c r="Y135" s="64"/>
      <c r="Z135" s="60">
        <f>SUM(Y135*$E135*$F135*$H135*$K135*$Z$9)</f>
        <v>0</v>
      </c>
      <c r="AA135" s="105"/>
      <c r="AB135" s="58"/>
      <c r="AC135" s="64"/>
      <c r="AD135" s="58"/>
      <c r="AE135" s="60">
        <v>1</v>
      </c>
      <c r="AF135" s="58">
        <f>AE135*E135*F135*H135*K135</f>
        <v>38964.799999999996</v>
      </c>
      <c r="AG135" s="64">
        <v>0</v>
      </c>
      <c r="AH135" s="58">
        <v>0</v>
      </c>
      <c r="AI135" s="64">
        <v>0</v>
      </c>
      <c r="AJ135" s="58">
        <v>0</v>
      </c>
      <c r="AK135" s="64">
        <v>0</v>
      </c>
      <c r="AL135" s="58">
        <f t="shared" si="208"/>
        <v>0</v>
      </c>
      <c r="AM135" s="105"/>
      <c r="AN135" s="58">
        <f t="shared" si="209"/>
        <v>0</v>
      </c>
      <c r="AO135" s="64"/>
      <c r="AP135" s="60">
        <f t="shared" si="210"/>
        <v>0</v>
      </c>
      <c r="AQ135" s="64">
        <v>0</v>
      </c>
      <c r="AR135" s="58">
        <f t="shared" si="211"/>
        <v>0</v>
      </c>
      <c r="AS135" s="64">
        <v>0</v>
      </c>
      <c r="AT135" s="58">
        <f>SUM(AS135*$E135*$F135*$H135*$K135*$AT$9)</f>
        <v>0</v>
      </c>
      <c r="AU135" s="64"/>
      <c r="AV135" s="58">
        <f t="shared" si="212"/>
        <v>0</v>
      </c>
      <c r="AW135" s="64"/>
      <c r="AX135" s="58">
        <f>SUM(AW135*$E135*$F135*$H135*$K135*$AX$9)</f>
        <v>0</v>
      </c>
      <c r="AY135" s="64"/>
      <c r="AZ135" s="58">
        <f t="shared" si="213"/>
        <v>0</v>
      </c>
      <c r="BA135" s="64">
        <v>0</v>
      </c>
      <c r="BB135" s="58">
        <f>SUM(BA135*$E135*$F135*$H135*$K135*$BB$9)</f>
        <v>0</v>
      </c>
      <c r="BC135" s="64">
        <v>0</v>
      </c>
      <c r="BD135" s="58">
        <f t="shared" si="214"/>
        <v>0</v>
      </c>
      <c r="BE135" s="64">
        <v>0</v>
      </c>
      <c r="BF135" s="58">
        <f t="shared" si="215"/>
        <v>0</v>
      </c>
      <c r="BG135" s="64">
        <v>0</v>
      </c>
      <c r="BH135" s="58">
        <f t="shared" si="216"/>
        <v>0</v>
      </c>
      <c r="BI135" s="64">
        <v>0</v>
      </c>
      <c r="BJ135" s="58">
        <f t="shared" si="217"/>
        <v>0</v>
      </c>
      <c r="BK135" s="64"/>
      <c r="BL135" s="58">
        <f t="shared" si="218"/>
        <v>0</v>
      </c>
      <c r="BM135" s="64">
        <v>0</v>
      </c>
      <c r="BN135" s="58">
        <f t="shared" si="219"/>
        <v>0</v>
      </c>
      <c r="BO135" s="64">
        <v>0</v>
      </c>
      <c r="BP135" s="58">
        <f t="shared" si="220"/>
        <v>0</v>
      </c>
      <c r="BQ135" s="144">
        <v>12</v>
      </c>
      <c r="BR135" s="60">
        <f t="shared" si="221"/>
        <v>561093.12</v>
      </c>
      <c r="BS135" s="115"/>
      <c r="BT135" s="58">
        <f t="shared" si="222"/>
        <v>0</v>
      </c>
      <c r="BU135" s="64">
        <v>0</v>
      </c>
      <c r="BV135" s="58">
        <f t="shared" si="223"/>
        <v>0</v>
      </c>
      <c r="BW135" s="65">
        <v>3</v>
      </c>
      <c r="BX135" s="58">
        <f t="shared" si="224"/>
        <v>140273.28</v>
      </c>
      <c r="BY135" s="64">
        <v>0</v>
      </c>
      <c r="BZ135" s="58">
        <f t="shared" si="225"/>
        <v>0</v>
      </c>
      <c r="CA135" s="73"/>
      <c r="CB135" s="67">
        <f t="shared" si="226"/>
        <v>0</v>
      </c>
      <c r="CC135" s="64">
        <v>0</v>
      </c>
      <c r="CD135" s="58">
        <f t="shared" si="227"/>
        <v>0</v>
      </c>
      <c r="CE135" s="64">
        <v>0</v>
      </c>
      <c r="CF135" s="58">
        <f t="shared" si="228"/>
        <v>0</v>
      </c>
      <c r="CG135" s="60">
        <v>0</v>
      </c>
      <c r="CH135" s="58">
        <f>CG135*$E135*$F135*$H135*$L135*$CH$9</f>
        <v>0</v>
      </c>
      <c r="CI135" s="64">
        <v>0</v>
      </c>
      <c r="CJ135" s="58">
        <f>CI135*$E135*$F135*$H135*$L135*$CJ$9</f>
        <v>0</v>
      </c>
      <c r="CK135" s="64"/>
      <c r="CL135" s="58">
        <f>CK135*$E135*$F135*$H135*$L135*$CL$9</f>
        <v>0</v>
      </c>
      <c r="CM135" s="64"/>
      <c r="CN135" s="58">
        <f>CM135*$E135*$F135*$H135*$L135*$CN$9</f>
        <v>0</v>
      </c>
      <c r="CO135" s="64">
        <v>0</v>
      </c>
      <c r="CP135" s="58">
        <f>CO135*$E135*$F135*$H135*$L135*$CP$9</f>
        <v>0</v>
      </c>
      <c r="CQ135" s="143">
        <v>0</v>
      </c>
      <c r="CR135" s="168">
        <f>CQ135*$E135*$F135*$H135*$M135*$CR$9</f>
        <v>0</v>
      </c>
      <c r="CS135" s="64">
        <v>0</v>
      </c>
      <c r="CT135" s="58">
        <f>CS135*$E135*$F135*$H135*$N135*$CT$9</f>
        <v>0</v>
      </c>
      <c r="CU135" s="60"/>
      <c r="CV135" s="58">
        <f t="shared" si="229"/>
        <v>0</v>
      </c>
      <c r="CW135" s="60"/>
      <c r="CX135" s="58"/>
      <c r="CY135" s="58"/>
      <c r="CZ135" s="58">
        <f t="shared" si="230"/>
        <v>0</v>
      </c>
      <c r="DA135" s="58"/>
      <c r="DB135" s="58"/>
      <c r="DC135" s="58"/>
      <c r="DD135" s="58"/>
      <c r="DE135" s="70">
        <f t="shared" si="231"/>
        <v>16</v>
      </c>
      <c r="DF135" s="70">
        <f t="shared" si="231"/>
        <v>740331.2</v>
      </c>
      <c r="DG135" s="71">
        <v>5</v>
      </c>
      <c r="DH135" s="71">
        <v>194824</v>
      </c>
      <c r="DI135" s="72">
        <f t="shared" si="232"/>
        <v>21</v>
      </c>
      <c r="DJ135" s="72">
        <f t="shared" si="232"/>
        <v>935155.19999999995</v>
      </c>
    </row>
    <row r="136" spans="1:114" s="1" customFormat="1" ht="45" hidden="1" x14ac:dyDescent="0.25">
      <c r="A136" s="23"/>
      <c r="B136" s="23">
        <v>107</v>
      </c>
      <c r="C136" s="48" t="s">
        <v>365</v>
      </c>
      <c r="D136" s="160" t="s">
        <v>366</v>
      </c>
      <c r="E136" s="50">
        <v>13916</v>
      </c>
      <c r="F136" s="51">
        <v>2.46</v>
      </c>
      <c r="G136" s="52"/>
      <c r="H136" s="53">
        <v>1</v>
      </c>
      <c r="I136" s="54"/>
      <c r="J136" s="54"/>
      <c r="K136" s="55">
        <v>1.4</v>
      </c>
      <c r="L136" s="55">
        <v>1.68</v>
      </c>
      <c r="M136" s="55">
        <v>2.23</v>
      </c>
      <c r="N136" s="56">
        <v>2.57</v>
      </c>
      <c r="O136" s="77">
        <v>0</v>
      </c>
      <c r="P136" s="58">
        <f t="shared" si="206"/>
        <v>0</v>
      </c>
      <c r="Q136" s="64">
        <v>0</v>
      </c>
      <c r="R136" s="58">
        <f>SUM(Q136*$E136*$F136*$H136*$K136*$R$9)</f>
        <v>0</v>
      </c>
      <c r="S136" s="64"/>
      <c r="T136" s="60">
        <f>SUM(S136*$E136*$F136*$H136*$K136*$T$9)</f>
        <v>0</v>
      </c>
      <c r="U136" s="64">
        <v>0</v>
      </c>
      <c r="V136" s="58">
        <f>SUM(U136*$E136*$F136*$H136*$K136*$V$9)</f>
        <v>0</v>
      </c>
      <c r="W136" s="64">
        <v>0</v>
      </c>
      <c r="X136" s="58">
        <f t="shared" si="207"/>
        <v>0</v>
      </c>
      <c r="Y136" s="64"/>
      <c r="Z136" s="60">
        <f>SUM(Y136*$E136*$F136*$H136*$K136*$Z$9)</f>
        <v>0</v>
      </c>
      <c r="AA136" s="105"/>
      <c r="AB136" s="58"/>
      <c r="AC136" s="60"/>
      <c r="AD136" s="58"/>
      <c r="AE136" s="60">
        <v>1</v>
      </c>
      <c r="AF136" s="58">
        <f>AE136*E136*F136*H136*K136</f>
        <v>47926.703999999998</v>
      </c>
      <c r="AG136" s="64">
        <v>0</v>
      </c>
      <c r="AH136" s="58">
        <v>0</v>
      </c>
      <c r="AI136" s="64">
        <v>0</v>
      </c>
      <c r="AJ136" s="58">
        <v>0</v>
      </c>
      <c r="AK136" s="64">
        <v>0</v>
      </c>
      <c r="AL136" s="58">
        <f t="shared" si="208"/>
        <v>0</v>
      </c>
      <c r="AM136" s="105"/>
      <c r="AN136" s="58">
        <f t="shared" si="209"/>
        <v>0</v>
      </c>
      <c r="AO136" s="64"/>
      <c r="AP136" s="60">
        <f t="shared" si="210"/>
        <v>0</v>
      </c>
      <c r="AQ136" s="64">
        <v>0</v>
      </c>
      <c r="AR136" s="58">
        <f t="shared" si="211"/>
        <v>0</v>
      </c>
      <c r="AS136" s="64">
        <v>0</v>
      </c>
      <c r="AT136" s="58">
        <f>SUM(AS136*$E136*$F136*$H136*$K136*$AT$9)</f>
        <v>0</v>
      </c>
      <c r="AU136" s="64"/>
      <c r="AV136" s="58">
        <f t="shared" si="212"/>
        <v>0</v>
      </c>
      <c r="AW136" s="64"/>
      <c r="AX136" s="58">
        <f>SUM(AW136*$E136*$F136*$H136*$K136*$AX$9)</f>
        <v>0</v>
      </c>
      <c r="AY136" s="64"/>
      <c r="AZ136" s="58">
        <f t="shared" si="213"/>
        <v>0</v>
      </c>
      <c r="BA136" s="64">
        <v>0</v>
      </c>
      <c r="BB136" s="58">
        <f>SUM(BA136*$E136*$F136*$H136*$K136*$BB$9)</f>
        <v>0</v>
      </c>
      <c r="BC136" s="64">
        <v>0</v>
      </c>
      <c r="BD136" s="58">
        <f t="shared" si="214"/>
        <v>0</v>
      </c>
      <c r="BE136" s="64">
        <v>0</v>
      </c>
      <c r="BF136" s="58">
        <f t="shared" si="215"/>
        <v>0</v>
      </c>
      <c r="BG136" s="64">
        <v>0</v>
      </c>
      <c r="BH136" s="58">
        <f t="shared" si="216"/>
        <v>0</v>
      </c>
      <c r="BI136" s="64">
        <v>0</v>
      </c>
      <c r="BJ136" s="58">
        <f t="shared" si="217"/>
        <v>0</v>
      </c>
      <c r="BK136" s="64"/>
      <c r="BL136" s="58">
        <f t="shared" si="218"/>
        <v>0</v>
      </c>
      <c r="BM136" s="64">
        <v>0</v>
      </c>
      <c r="BN136" s="58">
        <f t="shared" si="219"/>
        <v>0</v>
      </c>
      <c r="BO136" s="64">
        <v>0</v>
      </c>
      <c r="BP136" s="58">
        <f t="shared" si="220"/>
        <v>0</v>
      </c>
      <c r="BQ136" s="144">
        <v>0</v>
      </c>
      <c r="BR136" s="60">
        <f t="shared" si="221"/>
        <v>0</v>
      </c>
      <c r="BS136" s="64">
        <v>0</v>
      </c>
      <c r="BT136" s="58">
        <f t="shared" si="222"/>
        <v>0</v>
      </c>
      <c r="BU136" s="64">
        <v>0</v>
      </c>
      <c r="BV136" s="58">
        <f t="shared" si="223"/>
        <v>0</v>
      </c>
      <c r="BW136" s="73">
        <v>0</v>
      </c>
      <c r="BX136" s="58">
        <f t="shared" si="224"/>
        <v>0</v>
      </c>
      <c r="BY136" s="64">
        <v>0</v>
      </c>
      <c r="BZ136" s="58">
        <f t="shared" si="225"/>
        <v>0</v>
      </c>
      <c r="CA136" s="73"/>
      <c r="CB136" s="67">
        <f t="shared" si="226"/>
        <v>0</v>
      </c>
      <c r="CC136" s="64">
        <v>0</v>
      </c>
      <c r="CD136" s="58">
        <f t="shared" si="227"/>
        <v>0</v>
      </c>
      <c r="CE136" s="64">
        <v>0</v>
      </c>
      <c r="CF136" s="58">
        <f t="shared" si="228"/>
        <v>0</v>
      </c>
      <c r="CG136" s="60">
        <v>0</v>
      </c>
      <c r="CH136" s="58">
        <f>CG136*$E136*$F136*$H136*$L136*$CH$9</f>
        <v>0</v>
      </c>
      <c r="CI136" s="64">
        <v>0</v>
      </c>
      <c r="CJ136" s="58">
        <f>CI136*$E136*$F136*$H136*$L136*$CJ$9</f>
        <v>0</v>
      </c>
      <c r="CK136" s="64"/>
      <c r="CL136" s="58">
        <f>CK136*$E136*$F136*$H136*$L136*$CL$9</f>
        <v>0</v>
      </c>
      <c r="CM136" s="64"/>
      <c r="CN136" s="58">
        <f>CM136*$E136*$F136*$H136*$L136*$CN$9</f>
        <v>0</v>
      </c>
      <c r="CO136" s="64">
        <v>0</v>
      </c>
      <c r="CP136" s="58">
        <f>CO136*$E136*$F136*$H136*$L136*$CP$9</f>
        <v>0</v>
      </c>
      <c r="CQ136" s="143">
        <v>0</v>
      </c>
      <c r="CR136" s="168">
        <f>CQ136*$E136*$F136*$H136*$M136*$CR$9</f>
        <v>0</v>
      </c>
      <c r="CS136" s="64">
        <v>0</v>
      </c>
      <c r="CT136" s="58">
        <f>CS136*$E136*$F136*$H136*$N136*$CT$9</f>
        <v>0</v>
      </c>
      <c r="CU136" s="60"/>
      <c r="CV136" s="58">
        <f t="shared" si="229"/>
        <v>0</v>
      </c>
      <c r="CW136" s="60"/>
      <c r="CX136" s="58"/>
      <c r="CY136" s="58"/>
      <c r="CZ136" s="58">
        <f t="shared" si="230"/>
        <v>0</v>
      </c>
      <c r="DA136" s="58"/>
      <c r="DB136" s="58"/>
      <c r="DC136" s="58"/>
      <c r="DD136" s="58"/>
      <c r="DE136" s="70">
        <f t="shared" si="231"/>
        <v>1</v>
      </c>
      <c r="DF136" s="70">
        <f t="shared" si="231"/>
        <v>47926.703999999998</v>
      </c>
      <c r="DG136" s="71">
        <v>0</v>
      </c>
      <c r="DH136" s="71">
        <v>0</v>
      </c>
      <c r="DI136" s="72">
        <f t="shared" si="232"/>
        <v>1</v>
      </c>
      <c r="DJ136" s="72">
        <f t="shared" si="232"/>
        <v>47926.703999999998</v>
      </c>
    </row>
    <row r="137" spans="1:114" s="1" customFormat="1" ht="25.5" hidden="1" customHeight="1" x14ac:dyDescent="0.25">
      <c r="A137" s="23"/>
      <c r="B137" s="23">
        <v>108</v>
      </c>
      <c r="C137" s="48" t="s">
        <v>367</v>
      </c>
      <c r="D137" s="160" t="s">
        <v>368</v>
      </c>
      <c r="E137" s="50">
        <v>13916</v>
      </c>
      <c r="F137" s="177">
        <v>51.86</v>
      </c>
      <c r="G137" s="178">
        <v>2.3E-3</v>
      </c>
      <c r="H137" s="53">
        <v>1</v>
      </c>
      <c r="I137" s="54"/>
      <c r="J137" s="54"/>
      <c r="K137" s="55">
        <v>1.4</v>
      </c>
      <c r="L137" s="55">
        <v>1.68</v>
      </c>
      <c r="M137" s="55">
        <v>2.23</v>
      </c>
      <c r="N137" s="56">
        <v>2.57</v>
      </c>
      <c r="O137" s="77"/>
      <c r="P137" s="58">
        <f t="shared" si="206"/>
        <v>0</v>
      </c>
      <c r="Q137" s="77"/>
      <c r="R137" s="58"/>
      <c r="S137" s="77"/>
      <c r="T137" s="133">
        <f t="shared" ref="T137" si="233">(S137*$E137*$F137*((1-$G137)+$G137*$K137*$H137))</f>
        <v>0</v>
      </c>
      <c r="U137" s="77"/>
      <c r="V137" s="133">
        <f>(U137*$E137*$F137*((1-$G137)+$G137*$K137*$H137))</f>
        <v>0</v>
      </c>
      <c r="W137" s="77"/>
      <c r="X137" s="58">
        <f t="shared" si="207"/>
        <v>0</v>
      </c>
      <c r="Y137" s="64"/>
      <c r="Z137" s="133">
        <f t="shared" ref="Z137" si="234">(Y137*$E137*$F137*((1-$G137)+$G137*$K137*$H137))</f>
        <v>0</v>
      </c>
      <c r="AA137" s="105"/>
      <c r="AB137" s="58"/>
      <c r="AC137" s="77"/>
      <c r="AD137" s="133">
        <f t="shared" ref="AD137" si="235">(AC137*$E137*$F137*((1-$G137)+$G137*$K137*$H137))</f>
        <v>0</v>
      </c>
      <c r="AE137" s="77"/>
      <c r="AF137" s="133">
        <f>(AE137*$E137*$F137*((1-$G137)+$G137*$K137*$H137))</f>
        <v>0</v>
      </c>
      <c r="AG137" s="77"/>
      <c r="AH137" s="58"/>
      <c r="AI137" s="77"/>
      <c r="AJ137" s="58"/>
      <c r="AK137" s="77"/>
      <c r="AL137" s="58">
        <f t="shared" si="208"/>
        <v>0</v>
      </c>
      <c r="AM137" s="105"/>
      <c r="AN137" s="58">
        <f t="shared" si="209"/>
        <v>0</v>
      </c>
      <c r="AO137" s="77"/>
      <c r="AP137" s="60">
        <f t="shared" si="210"/>
        <v>0</v>
      </c>
      <c r="AQ137" s="77"/>
      <c r="AR137" s="58">
        <f t="shared" si="211"/>
        <v>0</v>
      </c>
      <c r="AS137" s="77"/>
      <c r="AT137" s="58"/>
      <c r="AU137" s="77"/>
      <c r="AV137" s="58">
        <f t="shared" si="212"/>
        <v>0</v>
      </c>
      <c r="AW137" s="77"/>
      <c r="AX137" s="58"/>
      <c r="AY137" s="77"/>
      <c r="AZ137" s="58">
        <f t="shared" si="213"/>
        <v>0</v>
      </c>
      <c r="BA137" s="77"/>
      <c r="BB137" s="58"/>
      <c r="BC137" s="77"/>
      <c r="BD137" s="58">
        <f t="shared" si="214"/>
        <v>0</v>
      </c>
      <c r="BE137" s="77"/>
      <c r="BF137" s="58">
        <f t="shared" si="215"/>
        <v>0</v>
      </c>
      <c r="BG137" s="77"/>
      <c r="BH137" s="58">
        <f t="shared" si="216"/>
        <v>0</v>
      </c>
      <c r="BI137" s="77"/>
      <c r="BJ137" s="58">
        <f t="shared" si="217"/>
        <v>0</v>
      </c>
      <c r="BK137" s="77"/>
      <c r="BL137" s="58">
        <f t="shared" si="218"/>
        <v>0</v>
      </c>
      <c r="BM137" s="77"/>
      <c r="BN137" s="58">
        <f t="shared" si="219"/>
        <v>0</v>
      </c>
      <c r="BO137" s="77"/>
      <c r="BP137" s="58">
        <f t="shared" si="220"/>
        <v>0</v>
      </c>
      <c r="BQ137" s="156">
        <v>0</v>
      </c>
      <c r="BR137" s="60">
        <f t="shared" si="221"/>
        <v>0</v>
      </c>
      <c r="BS137" s="77"/>
      <c r="BT137" s="58">
        <f t="shared" si="222"/>
        <v>0</v>
      </c>
      <c r="BU137" s="77"/>
      <c r="BV137" s="58">
        <f t="shared" si="223"/>
        <v>0</v>
      </c>
      <c r="BW137" s="78"/>
      <c r="BX137" s="58">
        <f t="shared" si="224"/>
        <v>0</v>
      </c>
      <c r="BY137" s="77"/>
      <c r="BZ137" s="58">
        <f t="shared" si="225"/>
        <v>0</v>
      </c>
      <c r="CA137" s="78"/>
      <c r="CB137" s="67">
        <f t="shared" si="226"/>
        <v>0</v>
      </c>
      <c r="CC137" s="77"/>
      <c r="CD137" s="58">
        <f t="shared" si="227"/>
        <v>0</v>
      </c>
      <c r="CE137" s="77"/>
      <c r="CF137" s="58">
        <f t="shared" si="228"/>
        <v>0</v>
      </c>
      <c r="CG137" s="107"/>
      <c r="CH137" s="133">
        <f t="shared" ref="CH137" si="236">(CG137*$E137*$F137*((1-$G137)+$G137*$L137*$H137))</f>
        <v>0</v>
      </c>
      <c r="CI137" s="77"/>
      <c r="CJ137" s="133">
        <f t="shared" ref="CJ137" si="237">(CI137*$E137*$F137*((1-$G137)+$G137*$L137*$H137))</f>
        <v>0</v>
      </c>
      <c r="CK137" s="77"/>
      <c r="CL137" s="133">
        <f t="shared" ref="CL137" si="238">(CK137*$E137*$F137*((1-$G137)+$G137*$K137*$H137))</f>
        <v>0</v>
      </c>
      <c r="CM137" s="77"/>
      <c r="CN137" s="133">
        <f>(CM137*$E137*$F137*((1-$G137)+$G137*$L137*$H137))</f>
        <v>0</v>
      </c>
      <c r="CO137" s="77"/>
      <c r="CP137" s="133">
        <f>(CO137*$E137*$F137*((1-$G137)+$G137*$L137*$H137))</f>
        <v>0</v>
      </c>
      <c r="CQ137" s="146"/>
      <c r="CR137" s="133">
        <f>(CQ137*$E137*$F137*((1-$G137)+$G137*$M137*$H137))</f>
        <v>0</v>
      </c>
      <c r="CS137" s="77"/>
      <c r="CT137" s="133">
        <f t="shared" ref="CT137" si="239">(CS137*$E137*$F137*((1-$G137)+$G137*$N137*$H137))</f>
        <v>0</v>
      </c>
      <c r="CU137" s="60"/>
      <c r="CV137" s="58">
        <f t="shared" si="229"/>
        <v>0</v>
      </c>
      <c r="CW137" s="60"/>
      <c r="CX137" s="58"/>
      <c r="CY137" s="58"/>
      <c r="CZ137" s="58">
        <f t="shared" si="230"/>
        <v>0</v>
      </c>
      <c r="DA137" s="58"/>
      <c r="DB137" s="58"/>
      <c r="DC137" s="58"/>
      <c r="DD137" s="58"/>
      <c r="DE137" s="70">
        <f t="shared" si="231"/>
        <v>0</v>
      </c>
      <c r="DF137" s="70">
        <f t="shared" si="231"/>
        <v>0</v>
      </c>
      <c r="DG137" s="71">
        <v>0</v>
      </c>
      <c r="DH137" s="71">
        <v>0</v>
      </c>
      <c r="DI137" s="72">
        <f t="shared" si="232"/>
        <v>0</v>
      </c>
      <c r="DJ137" s="72">
        <f t="shared" si="232"/>
        <v>0</v>
      </c>
    </row>
    <row r="138" spans="1:114" s="1" customFormat="1" ht="15" hidden="1" x14ac:dyDescent="0.25">
      <c r="A138" s="37">
        <v>21</v>
      </c>
      <c r="B138" s="37"/>
      <c r="C138" s="196" t="s">
        <v>369</v>
      </c>
      <c r="D138" s="161" t="s">
        <v>370</v>
      </c>
      <c r="E138" s="50">
        <v>13916</v>
      </c>
      <c r="F138" s="117"/>
      <c r="G138" s="52"/>
      <c r="H138" s="41"/>
      <c r="I138" s="42"/>
      <c r="J138" s="42"/>
      <c r="K138" s="99">
        <v>1.4</v>
      </c>
      <c r="L138" s="99">
        <v>1.68</v>
      </c>
      <c r="M138" s="99">
        <v>2.23</v>
      </c>
      <c r="N138" s="100">
        <v>2.57</v>
      </c>
      <c r="O138" s="118">
        <f t="shared" ref="O138:BZ138" si="240">SUM(O139:O144)</f>
        <v>0</v>
      </c>
      <c r="P138" s="118">
        <f t="shared" si="240"/>
        <v>0</v>
      </c>
      <c r="Q138" s="118">
        <f t="shared" si="240"/>
        <v>0</v>
      </c>
      <c r="R138" s="118">
        <f t="shared" si="240"/>
        <v>0</v>
      </c>
      <c r="S138" s="118">
        <f t="shared" si="240"/>
        <v>0</v>
      </c>
      <c r="T138" s="118">
        <f t="shared" si="240"/>
        <v>0</v>
      </c>
      <c r="U138" s="118">
        <f t="shared" si="240"/>
        <v>0</v>
      </c>
      <c r="V138" s="118">
        <f t="shared" si="240"/>
        <v>0</v>
      </c>
      <c r="W138" s="118">
        <f t="shared" si="240"/>
        <v>0</v>
      </c>
      <c r="X138" s="118">
        <f t="shared" si="240"/>
        <v>0</v>
      </c>
      <c r="Y138" s="118">
        <f t="shared" si="240"/>
        <v>0</v>
      </c>
      <c r="Z138" s="118">
        <f t="shared" si="240"/>
        <v>0</v>
      </c>
      <c r="AA138" s="118">
        <f t="shared" si="240"/>
        <v>0</v>
      </c>
      <c r="AB138" s="118">
        <f t="shared" si="240"/>
        <v>0</v>
      </c>
      <c r="AC138" s="118">
        <f t="shared" si="240"/>
        <v>0</v>
      </c>
      <c r="AD138" s="118">
        <f t="shared" si="240"/>
        <v>0</v>
      </c>
      <c r="AE138" s="118">
        <f t="shared" si="240"/>
        <v>0</v>
      </c>
      <c r="AF138" s="118">
        <f t="shared" si="240"/>
        <v>0</v>
      </c>
      <c r="AG138" s="118">
        <f t="shared" si="240"/>
        <v>110</v>
      </c>
      <c r="AH138" s="118">
        <f t="shared" si="240"/>
        <v>2305157.568</v>
      </c>
      <c r="AI138" s="118">
        <f t="shared" si="240"/>
        <v>0</v>
      </c>
      <c r="AJ138" s="118">
        <f t="shared" si="240"/>
        <v>0</v>
      </c>
      <c r="AK138" s="118">
        <f t="shared" si="240"/>
        <v>0</v>
      </c>
      <c r="AL138" s="118">
        <f t="shared" si="240"/>
        <v>0</v>
      </c>
      <c r="AM138" s="118">
        <f t="shared" si="240"/>
        <v>0</v>
      </c>
      <c r="AN138" s="118">
        <f t="shared" si="240"/>
        <v>0</v>
      </c>
      <c r="AO138" s="118">
        <f t="shared" si="240"/>
        <v>0</v>
      </c>
      <c r="AP138" s="118">
        <f t="shared" si="240"/>
        <v>0</v>
      </c>
      <c r="AQ138" s="118">
        <f t="shared" si="240"/>
        <v>0</v>
      </c>
      <c r="AR138" s="118">
        <f t="shared" si="240"/>
        <v>0</v>
      </c>
      <c r="AS138" s="118">
        <f t="shared" si="240"/>
        <v>0</v>
      </c>
      <c r="AT138" s="118">
        <f t="shared" si="240"/>
        <v>0</v>
      </c>
      <c r="AU138" s="118">
        <f t="shared" si="240"/>
        <v>0</v>
      </c>
      <c r="AV138" s="118">
        <f t="shared" si="240"/>
        <v>0</v>
      </c>
      <c r="AW138" s="118">
        <f t="shared" si="240"/>
        <v>0</v>
      </c>
      <c r="AX138" s="118">
        <f t="shared" si="240"/>
        <v>0</v>
      </c>
      <c r="AY138" s="118">
        <f t="shared" si="240"/>
        <v>0</v>
      </c>
      <c r="AZ138" s="118">
        <f t="shared" si="240"/>
        <v>0</v>
      </c>
      <c r="BA138" s="118">
        <f t="shared" si="240"/>
        <v>0</v>
      </c>
      <c r="BB138" s="118">
        <f t="shared" si="240"/>
        <v>0</v>
      </c>
      <c r="BC138" s="118">
        <f t="shared" si="240"/>
        <v>0</v>
      </c>
      <c r="BD138" s="118">
        <f t="shared" si="240"/>
        <v>0</v>
      </c>
      <c r="BE138" s="118">
        <f t="shared" si="240"/>
        <v>0</v>
      </c>
      <c r="BF138" s="118">
        <f t="shared" si="240"/>
        <v>0</v>
      </c>
      <c r="BG138" s="118">
        <f t="shared" si="240"/>
        <v>0</v>
      </c>
      <c r="BH138" s="118">
        <f t="shared" si="240"/>
        <v>0</v>
      </c>
      <c r="BI138" s="118">
        <f t="shared" si="240"/>
        <v>0</v>
      </c>
      <c r="BJ138" s="118">
        <f t="shared" si="240"/>
        <v>0</v>
      </c>
      <c r="BK138" s="118">
        <f t="shared" si="240"/>
        <v>0</v>
      </c>
      <c r="BL138" s="118">
        <f t="shared" si="240"/>
        <v>0</v>
      </c>
      <c r="BM138" s="118">
        <f t="shared" si="240"/>
        <v>0</v>
      </c>
      <c r="BN138" s="118">
        <f t="shared" si="240"/>
        <v>0</v>
      </c>
      <c r="BO138" s="118">
        <f t="shared" si="240"/>
        <v>0</v>
      </c>
      <c r="BP138" s="118">
        <f t="shared" si="240"/>
        <v>0</v>
      </c>
      <c r="BQ138" s="118">
        <f t="shared" si="240"/>
        <v>140</v>
      </c>
      <c r="BR138" s="118">
        <f t="shared" si="240"/>
        <v>1689591.6576</v>
      </c>
      <c r="BS138" s="118">
        <f t="shared" si="240"/>
        <v>0</v>
      </c>
      <c r="BT138" s="118">
        <f t="shared" si="240"/>
        <v>0</v>
      </c>
      <c r="BU138" s="118">
        <f t="shared" si="240"/>
        <v>0</v>
      </c>
      <c r="BV138" s="118">
        <f t="shared" si="240"/>
        <v>0</v>
      </c>
      <c r="BW138" s="118">
        <f t="shared" si="240"/>
        <v>0</v>
      </c>
      <c r="BX138" s="118">
        <f t="shared" si="240"/>
        <v>0</v>
      </c>
      <c r="BY138" s="118">
        <f t="shared" si="240"/>
        <v>0</v>
      </c>
      <c r="BZ138" s="118">
        <f t="shared" si="240"/>
        <v>0</v>
      </c>
      <c r="CA138" s="118">
        <f t="shared" ref="CA138:DF138" si="241">SUM(CA139:CA144)</f>
        <v>0</v>
      </c>
      <c r="CB138" s="118">
        <f t="shared" si="241"/>
        <v>0</v>
      </c>
      <c r="CC138" s="118">
        <f t="shared" si="241"/>
        <v>0</v>
      </c>
      <c r="CD138" s="118">
        <f t="shared" si="241"/>
        <v>0</v>
      </c>
      <c r="CE138" s="118">
        <f t="shared" si="241"/>
        <v>0</v>
      </c>
      <c r="CF138" s="118">
        <f t="shared" si="241"/>
        <v>0</v>
      </c>
      <c r="CG138" s="118">
        <f t="shared" si="241"/>
        <v>0</v>
      </c>
      <c r="CH138" s="118">
        <f t="shared" si="241"/>
        <v>0</v>
      </c>
      <c r="CI138" s="118">
        <f t="shared" si="241"/>
        <v>0</v>
      </c>
      <c r="CJ138" s="118">
        <f t="shared" si="241"/>
        <v>0</v>
      </c>
      <c r="CK138" s="118">
        <f t="shared" si="241"/>
        <v>0</v>
      </c>
      <c r="CL138" s="118">
        <f t="shared" si="241"/>
        <v>0</v>
      </c>
      <c r="CM138" s="118">
        <f t="shared" si="241"/>
        <v>13</v>
      </c>
      <c r="CN138" s="118">
        <f t="shared" si="241"/>
        <v>118530.92159999999</v>
      </c>
      <c r="CO138" s="118">
        <f t="shared" si="241"/>
        <v>0</v>
      </c>
      <c r="CP138" s="118">
        <f t="shared" si="241"/>
        <v>0</v>
      </c>
      <c r="CQ138" s="118">
        <f t="shared" si="241"/>
        <v>2</v>
      </c>
      <c r="CR138" s="118">
        <f t="shared" si="241"/>
        <v>24205.490399999999</v>
      </c>
      <c r="CS138" s="118">
        <f t="shared" si="241"/>
        <v>0</v>
      </c>
      <c r="CT138" s="118">
        <f t="shared" si="241"/>
        <v>0</v>
      </c>
      <c r="CU138" s="118">
        <f t="shared" si="241"/>
        <v>0</v>
      </c>
      <c r="CV138" s="118">
        <f t="shared" si="241"/>
        <v>0</v>
      </c>
      <c r="CW138" s="118">
        <f t="shared" si="241"/>
        <v>0</v>
      </c>
      <c r="CX138" s="118">
        <f t="shared" si="241"/>
        <v>0</v>
      </c>
      <c r="CY138" s="118">
        <f t="shared" si="241"/>
        <v>0</v>
      </c>
      <c r="CZ138" s="118">
        <f t="shared" si="241"/>
        <v>0</v>
      </c>
      <c r="DA138" s="118">
        <f t="shared" si="241"/>
        <v>0</v>
      </c>
      <c r="DB138" s="118">
        <f t="shared" si="241"/>
        <v>0</v>
      </c>
      <c r="DC138" s="118">
        <f t="shared" si="241"/>
        <v>0</v>
      </c>
      <c r="DD138" s="118">
        <f t="shared" si="241"/>
        <v>0</v>
      </c>
      <c r="DE138" s="118">
        <f t="shared" si="241"/>
        <v>265</v>
      </c>
      <c r="DF138" s="118">
        <f t="shared" si="241"/>
        <v>4137485.6376</v>
      </c>
      <c r="DG138" s="46">
        <v>4553</v>
      </c>
      <c r="DH138" s="46">
        <v>116526338.4992</v>
      </c>
      <c r="DI138" s="47">
        <f t="shared" si="232"/>
        <v>4818</v>
      </c>
      <c r="DJ138" s="47">
        <f t="shared" si="232"/>
        <v>120663824.13680001</v>
      </c>
    </row>
    <row r="139" spans="1:114" s="1" customFormat="1" ht="23.25" hidden="1" customHeight="1" x14ac:dyDescent="0.25">
      <c r="A139" s="23"/>
      <c r="B139" s="23">
        <v>109</v>
      </c>
      <c r="C139" s="48" t="s">
        <v>371</v>
      </c>
      <c r="D139" s="160" t="s">
        <v>372</v>
      </c>
      <c r="E139" s="50">
        <v>13916</v>
      </c>
      <c r="F139" s="51">
        <v>0.39</v>
      </c>
      <c r="G139" s="52"/>
      <c r="H139" s="53">
        <v>1</v>
      </c>
      <c r="I139" s="54"/>
      <c r="J139" s="54"/>
      <c r="K139" s="55">
        <v>1.4</v>
      </c>
      <c r="L139" s="55">
        <v>1.68</v>
      </c>
      <c r="M139" s="55">
        <v>2.23</v>
      </c>
      <c r="N139" s="56">
        <v>2.57</v>
      </c>
      <c r="O139" s="77">
        <v>0</v>
      </c>
      <c r="P139" s="58">
        <f t="shared" ref="P139:P144" si="242">SUM(O139*$E139*$F139*$H139*$K139*$P$9)</f>
        <v>0</v>
      </c>
      <c r="Q139" s="64">
        <v>0</v>
      </c>
      <c r="R139" s="58">
        <f t="shared" ref="R139:R144" si="243">SUM(Q139*$E139*$F139*$H139*$K139*$R$9)</f>
        <v>0</v>
      </c>
      <c r="S139" s="64">
        <v>0</v>
      </c>
      <c r="T139" s="60">
        <f t="shared" ref="T139:T144" si="244">SUM(S139*$E139*$F139*$H139*$K139*$T$9)</f>
        <v>0</v>
      </c>
      <c r="U139" s="64">
        <v>0</v>
      </c>
      <c r="V139" s="58">
        <f t="shared" ref="V139:V144" si="245">SUM(U139*$E139*$F139*$H139*$K139*$V$9)</f>
        <v>0</v>
      </c>
      <c r="W139" s="64">
        <v>0</v>
      </c>
      <c r="X139" s="58">
        <f t="shared" ref="X139:X144" si="246">SUM(W139*$E139*$F139*$H139*$K139*$X$9)</f>
        <v>0</v>
      </c>
      <c r="Y139" s="64"/>
      <c r="Z139" s="60">
        <f t="shared" ref="Z139:Z144" si="247">SUM(Y139*$E139*$F139*$H139*$K139*$Z$9)</f>
        <v>0</v>
      </c>
      <c r="AA139" s="105"/>
      <c r="AB139" s="58">
        <f t="shared" ref="AB139:AB144" si="248">AA139*E139*F139*H139*K139</f>
        <v>0</v>
      </c>
      <c r="AC139" s="60"/>
      <c r="AD139" s="58"/>
      <c r="AE139" s="64">
        <v>0</v>
      </c>
      <c r="AF139" s="58">
        <v>0</v>
      </c>
      <c r="AG139" s="73">
        <v>55</v>
      </c>
      <c r="AH139" s="58">
        <f t="shared" ref="AH139:AH144" si="249">AG139*E139*F139*H139*K139</f>
        <v>417897.48</v>
      </c>
      <c r="AI139" s="64">
        <v>0</v>
      </c>
      <c r="AJ139" s="58">
        <v>0</v>
      </c>
      <c r="AK139" s="64"/>
      <c r="AL139" s="58">
        <f t="shared" ref="AL139:AL144" si="250">AK139*$E139*$F139*$H139*$L139*$AL$9</f>
        <v>0</v>
      </c>
      <c r="AM139" s="105"/>
      <c r="AN139" s="58">
        <f t="shared" ref="AN139:AN144" si="251">SUM(AM139*$E139*$F139*$H139*$K139*$AN$9)</f>
        <v>0</v>
      </c>
      <c r="AO139" s="64"/>
      <c r="AP139" s="60">
        <f t="shared" ref="AP139:AP144" si="252">SUM(AO139*$E139*$F139*$H139*$K139*$AP$9)</f>
        <v>0</v>
      </c>
      <c r="AQ139" s="64">
        <v>0</v>
      </c>
      <c r="AR139" s="58">
        <f t="shared" ref="AR139:AR144" si="253">SUM(AQ139*$E139*$F139*$H139*$K139*$AR$9)</f>
        <v>0</v>
      </c>
      <c r="AS139" s="64">
        <v>0</v>
      </c>
      <c r="AT139" s="58">
        <f t="shared" ref="AT139:AT144" si="254">SUM(AS139*$E139*$F139*$H139*$K139*$AT$9)</f>
        <v>0</v>
      </c>
      <c r="AU139" s="64"/>
      <c r="AV139" s="58">
        <f t="shared" ref="AV139:AV144" si="255">SUM(AU139*$E139*$F139*$H139*$K139*$AV$9)</f>
        <v>0</v>
      </c>
      <c r="AW139" s="64"/>
      <c r="AX139" s="58">
        <f t="shared" ref="AX139:AX144" si="256">SUM(AW139*$E139*$F139*$H139*$K139*$AX$9)</f>
        <v>0</v>
      </c>
      <c r="AY139" s="64"/>
      <c r="AZ139" s="58">
        <f t="shared" ref="AZ139:AZ144" si="257">SUM(AY139*$E139*$F139*$H139*$K139*$AZ$9)</f>
        <v>0</v>
      </c>
      <c r="BA139" s="64">
        <v>0</v>
      </c>
      <c r="BB139" s="58">
        <f t="shared" ref="BB139:BB144" si="258">SUM(BA139*$E139*$F139*$H139*$K139*$BB$9)</f>
        <v>0</v>
      </c>
      <c r="BC139" s="64">
        <v>0</v>
      </c>
      <c r="BD139" s="58">
        <f t="shared" ref="BD139:BD144" si="259">SUM(BC139*$E139*$F139*$H139*$K139*$BD$9)</f>
        <v>0</v>
      </c>
      <c r="BE139" s="64"/>
      <c r="BF139" s="58">
        <f t="shared" ref="BF139:BF144" si="260">SUM(BE139*$E139*$F139*$H139*$K139*$BF$9)</f>
        <v>0</v>
      </c>
      <c r="BG139" s="64">
        <v>0</v>
      </c>
      <c r="BH139" s="58">
        <f t="shared" ref="BH139:BH144" si="261">SUM(BG139*$E139*$F139*$H139*$K139*$BH$9)</f>
        <v>0</v>
      </c>
      <c r="BI139" s="64">
        <v>0</v>
      </c>
      <c r="BJ139" s="58">
        <f t="shared" ref="BJ139:BJ144" si="262">SUM(BI139*$E139*$F139*$H139*$K139*$BJ$9)</f>
        <v>0</v>
      </c>
      <c r="BK139" s="64"/>
      <c r="BL139" s="58">
        <f t="shared" ref="BL139:BL144" si="263">SUM(BK139*$E139*$F139*$H139*$K139*$BL$9)</f>
        <v>0</v>
      </c>
      <c r="BM139" s="64">
        <v>0</v>
      </c>
      <c r="BN139" s="58">
        <f t="shared" ref="BN139:BN144" si="264">BM139*$E139*$F139*$H139*$L139*$BN$9</f>
        <v>0</v>
      </c>
      <c r="BO139" s="64">
        <v>0</v>
      </c>
      <c r="BP139" s="58">
        <f t="shared" ref="BP139:BP144" si="265">BO139*$E139*$F139*$H139*$L139*$BP$9</f>
        <v>0</v>
      </c>
      <c r="BQ139" s="144">
        <v>90</v>
      </c>
      <c r="BR139" s="60">
        <f t="shared" ref="BR139:BR144" si="266">BQ139*$E139*$F139*$H139*$L139*$BR$9</f>
        <v>820598.68800000008</v>
      </c>
      <c r="BS139" s="64"/>
      <c r="BT139" s="58">
        <f t="shared" ref="BT139:BT144" si="267">BS139*$E139*$F139*$H139*$L139*$BT$9</f>
        <v>0</v>
      </c>
      <c r="BU139" s="64">
        <v>0</v>
      </c>
      <c r="BV139" s="58">
        <f t="shared" ref="BV139:BV144" si="268">BU139*$E139*$F139*$H139*$L139*$BV$9</f>
        <v>0</v>
      </c>
      <c r="BW139" s="73"/>
      <c r="BX139" s="58">
        <f t="shared" ref="BX139:BX144" si="269">BW139*$E139*$F139*$H139*$L139*$BX$9</f>
        <v>0</v>
      </c>
      <c r="BY139" s="64">
        <v>0</v>
      </c>
      <c r="BZ139" s="58">
        <f t="shared" ref="BZ139:BZ144" si="270">BY139*$E139*$F139*$H139*$L139*$BZ$9</f>
        <v>0</v>
      </c>
      <c r="CA139" s="73"/>
      <c r="CB139" s="67">
        <f t="shared" ref="CB139:CB144" si="271">CA139*$E139*$F139*$H139*$L139*$CB$9</f>
        <v>0</v>
      </c>
      <c r="CC139" s="64"/>
      <c r="CD139" s="58">
        <f t="shared" ref="CD139:CD144" si="272">CC139*$E139*$F139*$H139*$L139*$CD$9</f>
        <v>0</v>
      </c>
      <c r="CE139" s="64">
        <v>0</v>
      </c>
      <c r="CF139" s="58">
        <f t="shared" ref="CF139:CF144" si="273">CE139*$E139*$F139*$H139*$L139*$CF$9</f>
        <v>0</v>
      </c>
      <c r="CG139" s="60">
        <v>0</v>
      </c>
      <c r="CH139" s="58">
        <f t="shared" ref="CH139:CH144" si="274">CG139*$E139*$F139*$H139*$L139*$CH$9</f>
        <v>0</v>
      </c>
      <c r="CI139" s="64">
        <v>0</v>
      </c>
      <c r="CJ139" s="58">
        <f t="shared" ref="CJ139:CJ144" si="275">CI139*$E139*$F139*$H139*$L139*$CJ$9</f>
        <v>0</v>
      </c>
      <c r="CK139" s="64"/>
      <c r="CL139" s="58">
        <f t="shared" ref="CL139:CL144" si="276">CK139*$E139*$F139*$H139*$L139*$CL$9</f>
        <v>0</v>
      </c>
      <c r="CM139" s="60">
        <v>13</v>
      </c>
      <c r="CN139" s="58">
        <f t="shared" ref="CN139:CN144" si="277">CM139*$E139*$F139*$H139*$L139*$CN$9</f>
        <v>118530.92159999999</v>
      </c>
      <c r="CO139" s="64">
        <v>0</v>
      </c>
      <c r="CP139" s="58">
        <f t="shared" ref="CP139:CP144" si="278">CO139*$E139*$F139*$H139*$L139*$CP$9</f>
        <v>0</v>
      </c>
      <c r="CQ139" s="163">
        <v>2</v>
      </c>
      <c r="CR139" s="168">
        <f t="shared" ref="CR139:CR144" si="279">CQ139*$E139*$F139*$H139*$M139*$CR$9</f>
        <v>24205.490399999999</v>
      </c>
      <c r="CS139" s="115"/>
      <c r="CT139" s="58">
        <f t="shared" ref="CT139:CT144" si="280">CS139*$E139*$F139*$H139*$N139*$CT$9</f>
        <v>0</v>
      </c>
      <c r="CU139" s="60"/>
      <c r="CV139" s="58">
        <f t="shared" ref="CV139:CV144" si="281">CU139*E139*F139*H139</f>
        <v>0</v>
      </c>
      <c r="CW139" s="60"/>
      <c r="CX139" s="58"/>
      <c r="CY139" s="58"/>
      <c r="CZ139" s="58">
        <f t="shared" ref="CZ139:CZ144" si="282">SUM(CY139*$E139*$F139*$H139*$K139*$R$9)</f>
        <v>0</v>
      </c>
      <c r="DA139" s="58"/>
      <c r="DB139" s="58"/>
      <c r="DC139" s="58"/>
      <c r="DD139" s="58"/>
      <c r="DE139" s="70">
        <f t="shared" ref="DE139:DF144" si="283">SUM(Q139+O139+AA139+S139+U139+AC139+Y139+W139+AE139+AI139+AG139+AK139+AM139+AQ139+BM139+BS139+AO139+BA139+BC139+CE139+CG139+CC139+CI139+CK139+BW139+BY139+AS139+AU139+AW139+AY139+BO139+BQ139+BU139+BE139+BG139+BI139+BK139+CA139+CM139+CO139+CQ139+CS139+CU139+CW139+DA139+DC139)</f>
        <v>160</v>
      </c>
      <c r="DF139" s="70">
        <f t="shared" si="283"/>
        <v>1381232.58</v>
      </c>
      <c r="DG139" s="71">
        <v>1023</v>
      </c>
      <c r="DH139" s="71">
        <v>7903581.0672000013</v>
      </c>
      <c r="DI139" s="72">
        <f t="shared" si="232"/>
        <v>1183</v>
      </c>
      <c r="DJ139" s="72">
        <f t="shared" si="232"/>
        <v>9284813.6472000014</v>
      </c>
    </row>
    <row r="140" spans="1:114" s="1" customFormat="1" ht="18.75" hidden="1" x14ac:dyDescent="0.25">
      <c r="A140" s="23"/>
      <c r="B140" s="23">
        <v>110</v>
      </c>
      <c r="C140" s="48" t="s">
        <v>373</v>
      </c>
      <c r="D140" s="160" t="s">
        <v>374</v>
      </c>
      <c r="E140" s="50">
        <v>13916</v>
      </c>
      <c r="F140" s="177">
        <v>0.67</v>
      </c>
      <c r="G140" s="52"/>
      <c r="H140" s="198">
        <v>0.8</v>
      </c>
      <c r="I140" s="199"/>
      <c r="J140" s="199"/>
      <c r="K140" s="55">
        <v>1.4</v>
      </c>
      <c r="L140" s="55">
        <v>1.68</v>
      </c>
      <c r="M140" s="55">
        <v>2.23</v>
      </c>
      <c r="N140" s="56">
        <v>2.57</v>
      </c>
      <c r="O140" s="75">
        <v>0</v>
      </c>
      <c r="P140" s="58">
        <f t="shared" si="242"/>
        <v>0</v>
      </c>
      <c r="Q140" s="59">
        <v>0</v>
      </c>
      <c r="R140" s="58">
        <f t="shared" si="243"/>
        <v>0</v>
      </c>
      <c r="S140" s="59">
        <v>0</v>
      </c>
      <c r="T140" s="60">
        <f t="shared" si="244"/>
        <v>0</v>
      </c>
      <c r="U140" s="59">
        <v>0</v>
      </c>
      <c r="V140" s="58">
        <f t="shared" si="245"/>
        <v>0</v>
      </c>
      <c r="W140" s="59">
        <v>0</v>
      </c>
      <c r="X140" s="58">
        <f t="shared" si="246"/>
        <v>0</v>
      </c>
      <c r="Y140" s="59"/>
      <c r="Z140" s="60">
        <f t="shared" si="247"/>
        <v>0</v>
      </c>
      <c r="AA140" s="63"/>
      <c r="AB140" s="58">
        <f t="shared" si="248"/>
        <v>0</v>
      </c>
      <c r="AC140" s="62">
        <v>0</v>
      </c>
      <c r="AD140" s="58">
        <v>0</v>
      </c>
      <c r="AE140" s="59">
        <v>0</v>
      </c>
      <c r="AF140" s="58">
        <v>0</v>
      </c>
      <c r="AG140" s="66">
        <v>20</v>
      </c>
      <c r="AH140" s="58">
        <f t="shared" si="249"/>
        <v>208851.32800000001</v>
      </c>
      <c r="AI140" s="59">
        <v>0</v>
      </c>
      <c r="AJ140" s="58">
        <v>0</v>
      </c>
      <c r="AK140" s="59">
        <v>0</v>
      </c>
      <c r="AL140" s="58">
        <f t="shared" si="250"/>
        <v>0</v>
      </c>
      <c r="AM140" s="63"/>
      <c r="AN140" s="58">
        <f t="shared" si="251"/>
        <v>0</v>
      </c>
      <c r="AO140" s="59"/>
      <c r="AP140" s="60">
        <f t="shared" si="252"/>
        <v>0</v>
      </c>
      <c r="AQ140" s="59">
        <v>0</v>
      </c>
      <c r="AR140" s="58">
        <f t="shared" si="253"/>
        <v>0</v>
      </c>
      <c r="AS140" s="59">
        <v>0</v>
      </c>
      <c r="AT140" s="58">
        <f t="shared" si="254"/>
        <v>0</v>
      </c>
      <c r="AU140" s="59"/>
      <c r="AV140" s="58">
        <f t="shared" si="255"/>
        <v>0</v>
      </c>
      <c r="AW140" s="59"/>
      <c r="AX140" s="58">
        <f t="shared" si="256"/>
        <v>0</v>
      </c>
      <c r="AY140" s="59"/>
      <c r="AZ140" s="58">
        <f t="shared" si="257"/>
        <v>0</v>
      </c>
      <c r="BA140" s="59">
        <v>0</v>
      </c>
      <c r="BB140" s="58">
        <f t="shared" si="258"/>
        <v>0</v>
      </c>
      <c r="BC140" s="59">
        <v>0</v>
      </c>
      <c r="BD140" s="58">
        <f t="shared" si="259"/>
        <v>0</v>
      </c>
      <c r="BE140" s="59">
        <v>0</v>
      </c>
      <c r="BF140" s="58">
        <f t="shared" si="260"/>
        <v>0</v>
      </c>
      <c r="BG140" s="59">
        <v>0</v>
      </c>
      <c r="BH140" s="58">
        <f t="shared" si="261"/>
        <v>0</v>
      </c>
      <c r="BI140" s="59">
        <v>0</v>
      </c>
      <c r="BJ140" s="58">
        <f t="shared" si="262"/>
        <v>0</v>
      </c>
      <c r="BK140" s="59"/>
      <c r="BL140" s="58">
        <f t="shared" si="263"/>
        <v>0</v>
      </c>
      <c r="BM140" s="59">
        <v>0</v>
      </c>
      <c r="BN140" s="58">
        <f t="shared" si="264"/>
        <v>0</v>
      </c>
      <c r="BO140" s="64">
        <v>0</v>
      </c>
      <c r="BP140" s="58">
        <f t="shared" si="265"/>
        <v>0</v>
      </c>
      <c r="BQ140" s="144">
        <v>35</v>
      </c>
      <c r="BR140" s="60">
        <f t="shared" si="266"/>
        <v>438587.78880000004</v>
      </c>
      <c r="BS140" s="59">
        <v>0</v>
      </c>
      <c r="BT140" s="58">
        <f t="shared" si="267"/>
        <v>0</v>
      </c>
      <c r="BU140" s="59">
        <v>0</v>
      </c>
      <c r="BV140" s="58">
        <f t="shared" si="268"/>
        <v>0</v>
      </c>
      <c r="BW140" s="73">
        <v>0</v>
      </c>
      <c r="BX140" s="58">
        <f t="shared" si="269"/>
        <v>0</v>
      </c>
      <c r="BY140" s="59">
        <v>0</v>
      </c>
      <c r="BZ140" s="58">
        <f t="shared" si="270"/>
        <v>0</v>
      </c>
      <c r="CA140" s="66"/>
      <c r="CB140" s="67">
        <f t="shared" si="271"/>
        <v>0</v>
      </c>
      <c r="CC140" s="59">
        <v>0</v>
      </c>
      <c r="CD140" s="58">
        <f t="shared" si="272"/>
        <v>0</v>
      </c>
      <c r="CE140" s="59">
        <v>0</v>
      </c>
      <c r="CF140" s="58">
        <f t="shared" si="273"/>
        <v>0</v>
      </c>
      <c r="CG140" s="62">
        <v>0</v>
      </c>
      <c r="CH140" s="58">
        <f t="shared" si="274"/>
        <v>0</v>
      </c>
      <c r="CI140" s="59">
        <v>0</v>
      </c>
      <c r="CJ140" s="58">
        <f t="shared" si="275"/>
        <v>0</v>
      </c>
      <c r="CK140" s="59"/>
      <c r="CL140" s="58">
        <f t="shared" si="276"/>
        <v>0</v>
      </c>
      <c r="CM140" s="59"/>
      <c r="CN140" s="58">
        <f t="shared" si="277"/>
        <v>0</v>
      </c>
      <c r="CO140" s="59">
        <v>0</v>
      </c>
      <c r="CP140" s="58">
        <f t="shared" si="278"/>
        <v>0</v>
      </c>
      <c r="CQ140" s="59">
        <v>0</v>
      </c>
      <c r="CR140" s="58">
        <f t="shared" si="279"/>
        <v>0</v>
      </c>
      <c r="CS140" s="59">
        <v>0</v>
      </c>
      <c r="CT140" s="58">
        <f t="shared" si="280"/>
        <v>0</v>
      </c>
      <c r="CU140" s="62"/>
      <c r="CV140" s="58">
        <f t="shared" si="281"/>
        <v>0</v>
      </c>
      <c r="CW140" s="60"/>
      <c r="CX140" s="58"/>
      <c r="CY140" s="58"/>
      <c r="CZ140" s="58">
        <f t="shared" si="282"/>
        <v>0</v>
      </c>
      <c r="DA140" s="58"/>
      <c r="DB140" s="58"/>
      <c r="DC140" s="58"/>
      <c r="DD140" s="58"/>
      <c r="DE140" s="70">
        <f t="shared" si="283"/>
        <v>55</v>
      </c>
      <c r="DF140" s="70">
        <f t="shared" si="283"/>
        <v>647439.11680000008</v>
      </c>
      <c r="DG140" s="71">
        <v>1825</v>
      </c>
      <c r="DH140" s="71">
        <v>19057683.68</v>
      </c>
      <c r="DI140" s="72">
        <f t="shared" si="232"/>
        <v>1880</v>
      </c>
      <c r="DJ140" s="72">
        <f t="shared" si="232"/>
        <v>19705122.796799999</v>
      </c>
    </row>
    <row r="141" spans="1:114" s="1" customFormat="1" hidden="1" x14ac:dyDescent="0.25">
      <c r="A141" s="23"/>
      <c r="B141" s="23">
        <v>111</v>
      </c>
      <c r="C141" s="48" t="s">
        <v>375</v>
      </c>
      <c r="D141" s="160" t="s">
        <v>376</v>
      </c>
      <c r="E141" s="50">
        <v>13916</v>
      </c>
      <c r="F141" s="177">
        <v>1.0900000000000001</v>
      </c>
      <c r="G141" s="52"/>
      <c r="H141" s="53">
        <v>1</v>
      </c>
      <c r="I141" s="113"/>
      <c r="J141" s="113"/>
      <c r="K141" s="55">
        <v>1.4</v>
      </c>
      <c r="L141" s="55">
        <v>1.68</v>
      </c>
      <c r="M141" s="55">
        <v>2.23</v>
      </c>
      <c r="N141" s="56">
        <v>2.57</v>
      </c>
      <c r="O141" s="75">
        <v>0</v>
      </c>
      <c r="P141" s="58">
        <f t="shared" si="242"/>
        <v>0</v>
      </c>
      <c r="Q141" s="59">
        <v>0</v>
      </c>
      <c r="R141" s="58">
        <f t="shared" si="243"/>
        <v>0</v>
      </c>
      <c r="S141" s="59">
        <v>0</v>
      </c>
      <c r="T141" s="60">
        <f t="shared" si="244"/>
        <v>0</v>
      </c>
      <c r="U141" s="59">
        <v>0</v>
      </c>
      <c r="V141" s="58">
        <f t="shared" si="245"/>
        <v>0</v>
      </c>
      <c r="W141" s="59">
        <v>0</v>
      </c>
      <c r="X141" s="58">
        <f t="shared" si="246"/>
        <v>0</v>
      </c>
      <c r="Y141" s="59"/>
      <c r="Z141" s="60">
        <f t="shared" si="247"/>
        <v>0</v>
      </c>
      <c r="AA141" s="63"/>
      <c r="AB141" s="58">
        <f t="shared" si="248"/>
        <v>0</v>
      </c>
      <c r="AC141" s="59"/>
      <c r="AD141" s="58"/>
      <c r="AE141" s="59"/>
      <c r="AF141" s="58"/>
      <c r="AG141" s="62">
        <v>0</v>
      </c>
      <c r="AH141" s="58">
        <f t="shared" si="249"/>
        <v>0</v>
      </c>
      <c r="AI141" s="59">
        <v>0</v>
      </c>
      <c r="AJ141" s="58">
        <v>0</v>
      </c>
      <c r="AK141" s="59">
        <v>0</v>
      </c>
      <c r="AL141" s="58">
        <f t="shared" si="250"/>
        <v>0</v>
      </c>
      <c r="AM141" s="63"/>
      <c r="AN141" s="58">
        <f t="shared" si="251"/>
        <v>0</v>
      </c>
      <c r="AO141" s="59"/>
      <c r="AP141" s="60">
        <f t="shared" si="252"/>
        <v>0</v>
      </c>
      <c r="AQ141" s="59">
        <v>0</v>
      </c>
      <c r="AR141" s="58">
        <f t="shared" si="253"/>
        <v>0</v>
      </c>
      <c r="AS141" s="59">
        <v>0</v>
      </c>
      <c r="AT141" s="58">
        <f t="shared" si="254"/>
        <v>0</v>
      </c>
      <c r="AU141" s="59"/>
      <c r="AV141" s="58">
        <f t="shared" si="255"/>
        <v>0</v>
      </c>
      <c r="AW141" s="59"/>
      <c r="AX141" s="58">
        <f t="shared" si="256"/>
        <v>0</v>
      </c>
      <c r="AY141" s="59"/>
      <c r="AZ141" s="58">
        <f t="shared" si="257"/>
        <v>0</v>
      </c>
      <c r="BA141" s="59">
        <v>0</v>
      </c>
      <c r="BB141" s="58">
        <f t="shared" si="258"/>
        <v>0</v>
      </c>
      <c r="BC141" s="59">
        <v>0</v>
      </c>
      <c r="BD141" s="58">
        <f t="shared" si="259"/>
        <v>0</v>
      </c>
      <c r="BE141" s="59">
        <v>0</v>
      </c>
      <c r="BF141" s="58">
        <f t="shared" si="260"/>
        <v>0</v>
      </c>
      <c r="BG141" s="59">
        <v>0</v>
      </c>
      <c r="BH141" s="58">
        <f t="shared" si="261"/>
        <v>0</v>
      </c>
      <c r="BI141" s="59">
        <v>0</v>
      </c>
      <c r="BJ141" s="58">
        <f t="shared" si="262"/>
        <v>0</v>
      </c>
      <c r="BK141" s="59"/>
      <c r="BL141" s="58">
        <f t="shared" si="263"/>
        <v>0</v>
      </c>
      <c r="BM141" s="59">
        <v>0</v>
      </c>
      <c r="BN141" s="58">
        <f t="shared" si="264"/>
        <v>0</v>
      </c>
      <c r="BO141" s="64">
        <v>0</v>
      </c>
      <c r="BP141" s="58">
        <f t="shared" si="265"/>
        <v>0</v>
      </c>
      <c r="BQ141" s="144">
        <v>5</v>
      </c>
      <c r="BR141" s="60">
        <f t="shared" si="266"/>
        <v>127414.89600000001</v>
      </c>
      <c r="BS141" s="59">
        <v>0</v>
      </c>
      <c r="BT141" s="58">
        <f t="shared" si="267"/>
        <v>0</v>
      </c>
      <c r="BU141" s="59">
        <v>0</v>
      </c>
      <c r="BV141" s="58">
        <f t="shared" si="268"/>
        <v>0</v>
      </c>
      <c r="BW141" s="73">
        <v>0</v>
      </c>
      <c r="BX141" s="58">
        <f t="shared" si="269"/>
        <v>0</v>
      </c>
      <c r="BY141" s="59">
        <v>0</v>
      </c>
      <c r="BZ141" s="58">
        <f t="shared" si="270"/>
        <v>0</v>
      </c>
      <c r="CA141" s="66"/>
      <c r="CB141" s="67">
        <f t="shared" si="271"/>
        <v>0</v>
      </c>
      <c r="CC141" s="59">
        <v>0</v>
      </c>
      <c r="CD141" s="58">
        <f t="shared" si="272"/>
        <v>0</v>
      </c>
      <c r="CE141" s="59">
        <v>0</v>
      </c>
      <c r="CF141" s="58">
        <f t="shared" si="273"/>
        <v>0</v>
      </c>
      <c r="CG141" s="62">
        <v>0</v>
      </c>
      <c r="CH141" s="58">
        <f t="shared" si="274"/>
        <v>0</v>
      </c>
      <c r="CI141" s="59">
        <v>0</v>
      </c>
      <c r="CJ141" s="58">
        <f t="shared" si="275"/>
        <v>0</v>
      </c>
      <c r="CK141" s="59"/>
      <c r="CL141" s="58">
        <f t="shared" si="276"/>
        <v>0</v>
      </c>
      <c r="CM141" s="59"/>
      <c r="CN141" s="58">
        <f t="shared" si="277"/>
        <v>0</v>
      </c>
      <c r="CO141" s="59">
        <v>0</v>
      </c>
      <c r="CP141" s="58">
        <f t="shared" si="278"/>
        <v>0</v>
      </c>
      <c r="CQ141" s="59">
        <v>0</v>
      </c>
      <c r="CR141" s="58">
        <f t="shared" si="279"/>
        <v>0</v>
      </c>
      <c r="CS141" s="59">
        <v>0</v>
      </c>
      <c r="CT141" s="58">
        <f t="shared" si="280"/>
        <v>0</v>
      </c>
      <c r="CU141" s="62"/>
      <c r="CV141" s="58">
        <f t="shared" si="281"/>
        <v>0</v>
      </c>
      <c r="CW141" s="60"/>
      <c r="CX141" s="58"/>
      <c r="CY141" s="58"/>
      <c r="CZ141" s="58">
        <f t="shared" si="282"/>
        <v>0</v>
      </c>
      <c r="DA141" s="58"/>
      <c r="DB141" s="58"/>
      <c r="DC141" s="58"/>
      <c r="DD141" s="58"/>
      <c r="DE141" s="70">
        <f t="shared" si="283"/>
        <v>5</v>
      </c>
      <c r="DF141" s="70">
        <f t="shared" si="283"/>
        <v>127414.89600000001</v>
      </c>
      <c r="DG141" s="71">
        <v>55</v>
      </c>
      <c r="DH141" s="71">
        <v>1167969.8799999999</v>
      </c>
      <c r="DI141" s="72">
        <f t="shared" si="232"/>
        <v>60</v>
      </c>
      <c r="DJ141" s="72">
        <f t="shared" si="232"/>
        <v>1295384.7759999998</v>
      </c>
    </row>
    <row r="142" spans="1:114" s="1" customFormat="1" ht="18.75" hidden="1" x14ac:dyDescent="0.25">
      <c r="A142" s="23"/>
      <c r="B142" s="23">
        <v>112</v>
      </c>
      <c r="C142" s="48" t="s">
        <v>377</v>
      </c>
      <c r="D142" s="160" t="s">
        <v>378</v>
      </c>
      <c r="E142" s="50">
        <v>13916</v>
      </c>
      <c r="F142" s="177">
        <v>1.62</v>
      </c>
      <c r="G142" s="52"/>
      <c r="H142" s="198">
        <v>0.8</v>
      </c>
      <c r="I142" s="94"/>
      <c r="J142" s="94"/>
      <c r="K142" s="55">
        <v>1.4</v>
      </c>
      <c r="L142" s="55">
        <v>1.68</v>
      </c>
      <c r="M142" s="55">
        <v>2.23</v>
      </c>
      <c r="N142" s="56">
        <v>2.57</v>
      </c>
      <c r="O142" s="75">
        <v>0</v>
      </c>
      <c r="P142" s="58">
        <f t="shared" si="242"/>
        <v>0</v>
      </c>
      <c r="Q142" s="59">
        <v>0</v>
      </c>
      <c r="R142" s="58">
        <f t="shared" si="243"/>
        <v>0</v>
      </c>
      <c r="S142" s="59">
        <v>0</v>
      </c>
      <c r="T142" s="60">
        <f t="shared" si="244"/>
        <v>0</v>
      </c>
      <c r="U142" s="59">
        <v>0</v>
      </c>
      <c r="V142" s="58">
        <f t="shared" si="245"/>
        <v>0</v>
      </c>
      <c r="W142" s="59">
        <v>0</v>
      </c>
      <c r="X142" s="58">
        <f t="shared" si="246"/>
        <v>0</v>
      </c>
      <c r="Y142" s="59"/>
      <c r="Z142" s="60">
        <f t="shared" si="247"/>
        <v>0</v>
      </c>
      <c r="AA142" s="63"/>
      <c r="AB142" s="58">
        <f t="shared" si="248"/>
        <v>0</v>
      </c>
      <c r="AC142" s="59"/>
      <c r="AD142" s="58"/>
      <c r="AE142" s="59"/>
      <c r="AF142" s="58"/>
      <c r="AG142" s="62">
        <v>0</v>
      </c>
      <c r="AH142" s="58">
        <f t="shared" si="249"/>
        <v>0</v>
      </c>
      <c r="AI142" s="59">
        <v>0</v>
      </c>
      <c r="AJ142" s="58">
        <v>0</v>
      </c>
      <c r="AK142" s="59">
        <v>0</v>
      </c>
      <c r="AL142" s="58">
        <f t="shared" si="250"/>
        <v>0</v>
      </c>
      <c r="AM142" s="63"/>
      <c r="AN142" s="58">
        <f t="shared" si="251"/>
        <v>0</v>
      </c>
      <c r="AO142" s="59"/>
      <c r="AP142" s="60">
        <f t="shared" si="252"/>
        <v>0</v>
      </c>
      <c r="AQ142" s="59">
        <v>0</v>
      </c>
      <c r="AR142" s="58">
        <f t="shared" si="253"/>
        <v>0</v>
      </c>
      <c r="AS142" s="59">
        <v>0</v>
      </c>
      <c r="AT142" s="58">
        <f t="shared" si="254"/>
        <v>0</v>
      </c>
      <c r="AU142" s="59"/>
      <c r="AV142" s="58">
        <f t="shared" si="255"/>
        <v>0</v>
      </c>
      <c r="AW142" s="59"/>
      <c r="AX142" s="58">
        <f t="shared" si="256"/>
        <v>0</v>
      </c>
      <c r="AY142" s="59"/>
      <c r="AZ142" s="58">
        <f t="shared" si="257"/>
        <v>0</v>
      </c>
      <c r="BA142" s="59">
        <v>0</v>
      </c>
      <c r="BB142" s="58">
        <f t="shared" si="258"/>
        <v>0</v>
      </c>
      <c r="BC142" s="59">
        <v>0</v>
      </c>
      <c r="BD142" s="58">
        <f t="shared" si="259"/>
        <v>0</v>
      </c>
      <c r="BE142" s="59">
        <v>0</v>
      </c>
      <c r="BF142" s="58">
        <f t="shared" si="260"/>
        <v>0</v>
      </c>
      <c r="BG142" s="59">
        <v>0</v>
      </c>
      <c r="BH142" s="58">
        <f t="shared" si="261"/>
        <v>0</v>
      </c>
      <c r="BI142" s="59">
        <v>0</v>
      </c>
      <c r="BJ142" s="58">
        <f t="shared" si="262"/>
        <v>0</v>
      </c>
      <c r="BK142" s="59"/>
      <c r="BL142" s="58">
        <f t="shared" si="263"/>
        <v>0</v>
      </c>
      <c r="BM142" s="59">
        <v>0</v>
      </c>
      <c r="BN142" s="58">
        <f t="shared" si="264"/>
        <v>0</v>
      </c>
      <c r="BO142" s="64">
        <v>0</v>
      </c>
      <c r="BP142" s="58">
        <f t="shared" si="265"/>
        <v>0</v>
      </c>
      <c r="BQ142" s="144">
        <v>10</v>
      </c>
      <c r="BR142" s="60">
        <f t="shared" si="266"/>
        <v>302990.28480000002</v>
      </c>
      <c r="BS142" s="59">
        <v>0</v>
      </c>
      <c r="BT142" s="58">
        <f t="shared" si="267"/>
        <v>0</v>
      </c>
      <c r="BU142" s="59">
        <v>0</v>
      </c>
      <c r="BV142" s="58">
        <f t="shared" si="268"/>
        <v>0</v>
      </c>
      <c r="BW142" s="73">
        <v>0</v>
      </c>
      <c r="BX142" s="58">
        <f t="shared" si="269"/>
        <v>0</v>
      </c>
      <c r="BY142" s="59">
        <v>0</v>
      </c>
      <c r="BZ142" s="58">
        <f t="shared" si="270"/>
        <v>0</v>
      </c>
      <c r="CA142" s="66"/>
      <c r="CB142" s="67">
        <f t="shared" si="271"/>
        <v>0</v>
      </c>
      <c r="CC142" s="59">
        <v>0</v>
      </c>
      <c r="CD142" s="58">
        <f t="shared" si="272"/>
        <v>0</v>
      </c>
      <c r="CE142" s="59">
        <v>0</v>
      </c>
      <c r="CF142" s="58">
        <f t="shared" si="273"/>
        <v>0</v>
      </c>
      <c r="CG142" s="62">
        <v>0</v>
      </c>
      <c r="CH142" s="58">
        <f t="shared" si="274"/>
        <v>0</v>
      </c>
      <c r="CI142" s="59">
        <v>0</v>
      </c>
      <c r="CJ142" s="58">
        <f t="shared" si="275"/>
        <v>0</v>
      </c>
      <c r="CK142" s="59"/>
      <c r="CL142" s="58">
        <f t="shared" si="276"/>
        <v>0</v>
      </c>
      <c r="CM142" s="59"/>
      <c r="CN142" s="58">
        <f t="shared" si="277"/>
        <v>0</v>
      </c>
      <c r="CO142" s="59">
        <v>0</v>
      </c>
      <c r="CP142" s="58">
        <f t="shared" si="278"/>
        <v>0</v>
      </c>
      <c r="CQ142" s="59">
        <v>0</v>
      </c>
      <c r="CR142" s="58">
        <f t="shared" si="279"/>
        <v>0</v>
      </c>
      <c r="CS142" s="59">
        <v>0</v>
      </c>
      <c r="CT142" s="58">
        <f t="shared" si="280"/>
        <v>0</v>
      </c>
      <c r="CU142" s="62"/>
      <c r="CV142" s="58">
        <f t="shared" si="281"/>
        <v>0</v>
      </c>
      <c r="CW142" s="60"/>
      <c r="CX142" s="58"/>
      <c r="CY142" s="58"/>
      <c r="CZ142" s="58">
        <f t="shared" si="282"/>
        <v>0</v>
      </c>
      <c r="DA142" s="58"/>
      <c r="DB142" s="58"/>
      <c r="DC142" s="58"/>
      <c r="DD142" s="58"/>
      <c r="DE142" s="70">
        <f t="shared" si="283"/>
        <v>10</v>
      </c>
      <c r="DF142" s="70">
        <f t="shared" si="283"/>
        <v>302990.28480000002</v>
      </c>
      <c r="DG142" s="71">
        <v>55</v>
      </c>
      <c r="DH142" s="71">
        <v>1388705.4720000001</v>
      </c>
      <c r="DI142" s="72">
        <f t="shared" si="232"/>
        <v>65</v>
      </c>
      <c r="DJ142" s="72">
        <f t="shared" si="232"/>
        <v>1691695.7568000001</v>
      </c>
    </row>
    <row r="143" spans="1:114" s="1" customFormat="1" hidden="1" x14ac:dyDescent="0.25">
      <c r="A143" s="23"/>
      <c r="B143" s="23">
        <v>113</v>
      </c>
      <c r="C143" s="48" t="s">
        <v>379</v>
      </c>
      <c r="D143" s="160" t="s">
        <v>380</v>
      </c>
      <c r="E143" s="50">
        <v>13916</v>
      </c>
      <c r="F143" s="177">
        <v>2.0099999999999998</v>
      </c>
      <c r="G143" s="52"/>
      <c r="H143" s="53">
        <v>1</v>
      </c>
      <c r="I143" s="54"/>
      <c r="J143" s="54"/>
      <c r="K143" s="55">
        <v>1.4</v>
      </c>
      <c r="L143" s="55">
        <v>1.68</v>
      </c>
      <c r="M143" s="55">
        <v>2.23</v>
      </c>
      <c r="N143" s="56">
        <v>2.57</v>
      </c>
      <c r="O143" s="77">
        <v>0</v>
      </c>
      <c r="P143" s="58">
        <f t="shared" si="242"/>
        <v>0</v>
      </c>
      <c r="Q143" s="64">
        <v>0</v>
      </c>
      <c r="R143" s="58">
        <f t="shared" si="243"/>
        <v>0</v>
      </c>
      <c r="S143" s="64">
        <v>0</v>
      </c>
      <c r="T143" s="60">
        <f t="shared" si="244"/>
        <v>0</v>
      </c>
      <c r="U143" s="64">
        <v>0</v>
      </c>
      <c r="V143" s="58">
        <f t="shared" si="245"/>
        <v>0</v>
      </c>
      <c r="W143" s="64">
        <v>0</v>
      </c>
      <c r="X143" s="58">
        <f t="shared" si="246"/>
        <v>0</v>
      </c>
      <c r="Y143" s="64"/>
      <c r="Z143" s="60">
        <f t="shared" si="247"/>
        <v>0</v>
      </c>
      <c r="AA143" s="105"/>
      <c r="AB143" s="58">
        <f t="shared" si="248"/>
        <v>0</v>
      </c>
      <c r="AC143" s="64"/>
      <c r="AD143" s="58"/>
      <c r="AE143" s="64">
        <v>0</v>
      </c>
      <c r="AF143" s="58">
        <v>0</v>
      </c>
      <c r="AG143" s="73">
        <v>15</v>
      </c>
      <c r="AH143" s="58">
        <f t="shared" si="249"/>
        <v>587394.35999999987</v>
      </c>
      <c r="AI143" s="64">
        <v>0</v>
      </c>
      <c r="AJ143" s="58">
        <v>0</v>
      </c>
      <c r="AK143" s="64">
        <v>0</v>
      </c>
      <c r="AL143" s="58">
        <f t="shared" si="250"/>
        <v>0</v>
      </c>
      <c r="AM143" s="105"/>
      <c r="AN143" s="58">
        <f t="shared" si="251"/>
        <v>0</v>
      </c>
      <c r="AO143" s="64"/>
      <c r="AP143" s="60">
        <f t="shared" si="252"/>
        <v>0</v>
      </c>
      <c r="AQ143" s="64">
        <v>0</v>
      </c>
      <c r="AR143" s="58">
        <f t="shared" si="253"/>
        <v>0</v>
      </c>
      <c r="AS143" s="64">
        <v>0</v>
      </c>
      <c r="AT143" s="58">
        <f t="shared" si="254"/>
        <v>0</v>
      </c>
      <c r="AU143" s="64"/>
      <c r="AV143" s="58">
        <f t="shared" si="255"/>
        <v>0</v>
      </c>
      <c r="AW143" s="64"/>
      <c r="AX143" s="58">
        <f t="shared" si="256"/>
        <v>0</v>
      </c>
      <c r="AY143" s="64"/>
      <c r="AZ143" s="58">
        <f t="shared" si="257"/>
        <v>0</v>
      </c>
      <c r="BA143" s="64">
        <v>0</v>
      </c>
      <c r="BB143" s="58">
        <f t="shared" si="258"/>
        <v>0</v>
      </c>
      <c r="BC143" s="64">
        <v>0</v>
      </c>
      <c r="BD143" s="58">
        <f t="shared" si="259"/>
        <v>0</v>
      </c>
      <c r="BE143" s="64">
        <v>0</v>
      </c>
      <c r="BF143" s="58">
        <f t="shared" si="260"/>
        <v>0</v>
      </c>
      <c r="BG143" s="64">
        <v>0</v>
      </c>
      <c r="BH143" s="58">
        <f t="shared" si="261"/>
        <v>0</v>
      </c>
      <c r="BI143" s="64">
        <v>0</v>
      </c>
      <c r="BJ143" s="58">
        <f t="shared" si="262"/>
        <v>0</v>
      </c>
      <c r="BK143" s="64"/>
      <c r="BL143" s="58">
        <f t="shared" si="263"/>
        <v>0</v>
      </c>
      <c r="BM143" s="64">
        <v>0</v>
      </c>
      <c r="BN143" s="58">
        <f t="shared" si="264"/>
        <v>0</v>
      </c>
      <c r="BO143" s="64">
        <v>0</v>
      </c>
      <c r="BP143" s="58">
        <f t="shared" si="265"/>
        <v>0</v>
      </c>
      <c r="BQ143" s="124">
        <v>0</v>
      </c>
      <c r="BR143" s="60">
        <f t="shared" si="266"/>
        <v>0</v>
      </c>
      <c r="BS143" s="64">
        <v>0</v>
      </c>
      <c r="BT143" s="58">
        <f t="shared" si="267"/>
        <v>0</v>
      </c>
      <c r="BU143" s="64">
        <v>0</v>
      </c>
      <c r="BV143" s="58">
        <f t="shared" si="268"/>
        <v>0</v>
      </c>
      <c r="BW143" s="73">
        <v>0</v>
      </c>
      <c r="BX143" s="58">
        <f t="shared" si="269"/>
        <v>0</v>
      </c>
      <c r="BY143" s="64">
        <v>0</v>
      </c>
      <c r="BZ143" s="58">
        <f t="shared" si="270"/>
        <v>0</v>
      </c>
      <c r="CA143" s="73"/>
      <c r="CB143" s="67">
        <f t="shared" si="271"/>
        <v>0</v>
      </c>
      <c r="CC143" s="64">
        <v>0</v>
      </c>
      <c r="CD143" s="58">
        <f t="shared" si="272"/>
        <v>0</v>
      </c>
      <c r="CE143" s="64">
        <v>0</v>
      </c>
      <c r="CF143" s="58">
        <f t="shared" si="273"/>
        <v>0</v>
      </c>
      <c r="CG143" s="60">
        <v>0</v>
      </c>
      <c r="CH143" s="58">
        <f t="shared" si="274"/>
        <v>0</v>
      </c>
      <c r="CI143" s="64">
        <v>0</v>
      </c>
      <c r="CJ143" s="58">
        <f t="shared" si="275"/>
        <v>0</v>
      </c>
      <c r="CK143" s="64"/>
      <c r="CL143" s="58">
        <f t="shared" si="276"/>
        <v>0</v>
      </c>
      <c r="CM143" s="64"/>
      <c r="CN143" s="58">
        <f t="shared" si="277"/>
        <v>0</v>
      </c>
      <c r="CO143" s="64">
        <v>0</v>
      </c>
      <c r="CP143" s="58">
        <f t="shared" si="278"/>
        <v>0</v>
      </c>
      <c r="CQ143" s="64">
        <v>0</v>
      </c>
      <c r="CR143" s="58">
        <f t="shared" si="279"/>
        <v>0</v>
      </c>
      <c r="CS143" s="64">
        <v>0</v>
      </c>
      <c r="CT143" s="58">
        <f t="shared" si="280"/>
        <v>0</v>
      </c>
      <c r="CU143" s="60"/>
      <c r="CV143" s="58">
        <f t="shared" si="281"/>
        <v>0</v>
      </c>
      <c r="CW143" s="60"/>
      <c r="CX143" s="58"/>
      <c r="CY143" s="58"/>
      <c r="CZ143" s="58">
        <f t="shared" si="282"/>
        <v>0</v>
      </c>
      <c r="DA143" s="58"/>
      <c r="DB143" s="58"/>
      <c r="DC143" s="58"/>
      <c r="DD143" s="58"/>
      <c r="DE143" s="70">
        <f t="shared" si="283"/>
        <v>15</v>
      </c>
      <c r="DF143" s="70">
        <f t="shared" si="283"/>
        <v>587394.35999999987</v>
      </c>
      <c r="DG143" s="71">
        <v>0</v>
      </c>
      <c r="DH143" s="71">
        <v>0</v>
      </c>
      <c r="DI143" s="72">
        <f t="shared" si="232"/>
        <v>15</v>
      </c>
      <c r="DJ143" s="72">
        <f t="shared" si="232"/>
        <v>587394.35999999987</v>
      </c>
    </row>
    <row r="144" spans="1:114" s="1" customFormat="1" ht="18.75" hidden="1" x14ac:dyDescent="0.25">
      <c r="A144" s="23"/>
      <c r="B144" s="23">
        <v>114</v>
      </c>
      <c r="C144" s="48" t="s">
        <v>381</v>
      </c>
      <c r="D144" s="160" t="s">
        <v>382</v>
      </c>
      <c r="E144" s="50">
        <v>13916</v>
      </c>
      <c r="F144" s="177">
        <v>3.5</v>
      </c>
      <c r="G144" s="52"/>
      <c r="H144" s="198">
        <v>0.8</v>
      </c>
      <c r="I144" s="200"/>
      <c r="J144" s="200"/>
      <c r="K144" s="55">
        <v>1.4</v>
      </c>
      <c r="L144" s="55">
        <v>1.68</v>
      </c>
      <c r="M144" s="55">
        <v>2.23</v>
      </c>
      <c r="N144" s="56">
        <v>2.57</v>
      </c>
      <c r="O144" s="77">
        <v>0</v>
      </c>
      <c r="P144" s="58">
        <f t="shared" si="242"/>
        <v>0</v>
      </c>
      <c r="Q144" s="64">
        <v>0</v>
      </c>
      <c r="R144" s="58">
        <f t="shared" si="243"/>
        <v>0</v>
      </c>
      <c r="S144" s="64">
        <v>0</v>
      </c>
      <c r="T144" s="60">
        <f t="shared" si="244"/>
        <v>0</v>
      </c>
      <c r="U144" s="64">
        <v>0</v>
      </c>
      <c r="V144" s="58">
        <f t="shared" si="245"/>
        <v>0</v>
      </c>
      <c r="W144" s="64">
        <v>0</v>
      </c>
      <c r="X144" s="58">
        <f t="shared" si="246"/>
        <v>0</v>
      </c>
      <c r="Y144" s="64"/>
      <c r="Z144" s="60">
        <f t="shared" si="247"/>
        <v>0</v>
      </c>
      <c r="AA144" s="105">
        <v>0</v>
      </c>
      <c r="AB144" s="58">
        <f t="shared" si="248"/>
        <v>0</v>
      </c>
      <c r="AC144" s="64">
        <v>0</v>
      </c>
      <c r="AD144" s="58">
        <v>0</v>
      </c>
      <c r="AE144" s="64">
        <v>0</v>
      </c>
      <c r="AF144" s="58">
        <v>0</v>
      </c>
      <c r="AG144" s="60">
        <v>20</v>
      </c>
      <c r="AH144" s="58">
        <f t="shared" si="249"/>
        <v>1091014.3999999999</v>
      </c>
      <c r="AI144" s="64">
        <v>0</v>
      </c>
      <c r="AJ144" s="58">
        <v>0</v>
      </c>
      <c r="AK144" s="64">
        <v>0</v>
      </c>
      <c r="AL144" s="58">
        <f t="shared" si="250"/>
        <v>0</v>
      </c>
      <c r="AM144" s="105"/>
      <c r="AN144" s="58">
        <f t="shared" si="251"/>
        <v>0</v>
      </c>
      <c r="AO144" s="64"/>
      <c r="AP144" s="60">
        <f t="shared" si="252"/>
        <v>0</v>
      </c>
      <c r="AQ144" s="64">
        <v>0</v>
      </c>
      <c r="AR144" s="58">
        <f t="shared" si="253"/>
        <v>0</v>
      </c>
      <c r="AS144" s="64">
        <v>0</v>
      </c>
      <c r="AT144" s="58">
        <f t="shared" si="254"/>
        <v>0</v>
      </c>
      <c r="AU144" s="64"/>
      <c r="AV144" s="58">
        <f t="shared" si="255"/>
        <v>0</v>
      </c>
      <c r="AW144" s="64"/>
      <c r="AX144" s="58">
        <f t="shared" si="256"/>
        <v>0</v>
      </c>
      <c r="AY144" s="64"/>
      <c r="AZ144" s="58">
        <f t="shared" si="257"/>
        <v>0</v>
      </c>
      <c r="BA144" s="64">
        <v>0</v>
      </c>
      <c r="BB144" s="58">
        <f t="shared" si="258"/>
        <v>0</v>
      </c>
      <c r="BC144" s="64">
        <v>0</v>
      </c>
      <c r="BD144" s="58">
        <f t="shared" si="259"/>
        <v>0</v>
      </c>
      <c r="BE144" s="64">
        <v>0</v>
      </c>
      <c r="BF144" s="58">
        <f t="shared" si="260"/>
        <v>0</v>
      </c>
      <c r="BG144" s="64">
        <v>0</v>
      </c>
      <c r="BH144" s="58">
        <f t="shared" si="261"/>
        <v>0</v>
      </c>
      <c r="BI144" s="64">
        <v>0</v>
      </c>
      <c r="BJ144" s="58">
        <f t="shared" si="262"/>
        <v>0</v>
      </c>
      <c r="BK144" s="64"/>
      <c r="BL144" s="58">
        <f t="shared" si="263"/>
        <v>0</v>
      </c>
      <c r="BM144" s="64">
        <v>0</v>
      </c>
      <c r="BN144" s="58">
        <f t="shared" si="264"/>
        <v>0</v>
      </c>
      <c r="BO144" s="64">
        <v>0</v>
      </c>
      <c r="BP144" s="58">
        <f t="shared" si="265"/>
        <v>0</v>
      </c>
      <c r="BQ144" s="124">
        <v>0</v>
      </c>
      <c r="BR144" s="60">
        <f t="shared" si="266"/>
        <v>0</v>
      </c>
      <c r="BS144" s="64">
        <v>0</v>
      </c>
      <c r="BT144" s="58">
        <f t="shared" si="267"/>
        <v>0</v>
      </c>
      <c r="BU144" s="64">
        <v>0</v>
      </c>
      <c r="BV144" s="58">
        <f t="shared" si="268"/>
        <v>0</v>
      </c>
      <c r="BW144" s="73">
        <v>0</v>
      </c>
      <c r="BX144" s="58">
        <f t="shared" si="269"/>
        <v>0</v>
      </c>
      <c r="BY144" s="64">
        <v>0</v>
      </c>
      <c r="BZ144" s="58">
        <f t="shared" si="270"/>
        <v>0</v>
      </c>
      <c r="CA144" s="73"/>
      <c r="CB144" s="67">
        <f t="shared" si="271"/>
        <v>0</v>
      </c>
      <c r="CC144" s="64">
        <v>0</v>
      </c>
      <c r="CD144" s="58">
        <f t="shared" si="272"/>
        <v>0</v>
      </c>
      <c r="CE144" s="64">
        <v>0</v>
      </c>
      <c r="CF144" s="58">
        <f t="shared" si="273"/>
        <v>0</v>
      </c>
      <c r="CG144" s="60">
        <v>0</v>
      </c>
      <c r="CH144" s="58">
        <f t="shared" si="274"/>
        <v>0</v>
      </c>
      <c r="CI144" s="64">
        <v>0</v>
      </c>
      <c r="CJ144" s="58">
        <f t="shared" si="275"/>
        <v>0</v>
      </c>
      <c r="CK144" s="64"/>
      <c r="CL144" s="58">
        <f t="shared" si="276"/>
        <v>0</v>
      </c>
      <c r="CM144" s="64"/>
      <c r="CN144" s="58">
        <f t="shared" si="277"/>
        <v>0</v>
      </c>
      <c r="CO144" s="64">
        <v>0</v>
      </c>
      <c r="CP144" s="58">
        <f t="shared" si="278"/>
        <v>0</v>
      </c>
      <c r="CQ144" s="64">
        <v>0</v>
      </c>
      <c r="CR144" s="58">
        <f t="shared" si="279"/>
        <v>0</v>
      </c>
      <c r="CS144" s="64">
        <v>0</v>
      </c>
      <c r="CT144" s="58">
        <f t="shared" si="280"/>
        <v>0</v>
      </c>
      <c r="CU144" s="60"/>
      <c r="CV144" s="58">
        <f t="shared" si="281"/>
        <v>0</v>
      </c>
      <c r="CW144" s="60"/>
      <c r="CX144" s="58"/>
      <c r="CY144" s="58"/>
      <c r="CZ144" s="58">
        <f t="shared" si="282"/>
        <v>0</v>
      </c>
      <c r="DA144" s="58"/>
      <c r="DB144" s="58"/>
      <c r="DC144" s="58"/>
      <c r="DD144" s="58"/>
      <c r="DE144" s="70">
        <f t="shared" si="283"/>
        <v>20</v>
      </c>
      <c r="DF144" s="70">
        <f t="shared" si="283"/>
        <v>1091014.3999999999</v>
      </c>
      <c r="DG144" s="71">
        <v>1595</v>
      </c>
      <c r="DH144" s="71">
        <v>87008398.400000006</v>
      </c>
      <c r="DI144" s="72">
        <f t="shared" si="232"/>
        <v>1615</v>
      </c>
      <c r="DJ144" s="72">
        <f t="shared" si="232"/>
        <v>88099412.800000012</v>
      </c>
    </row>
    <row r="145" spans="1:128" s="1" customFormat="1" ht="15" hidden="1" x14ac:dyDescent="0.25">
      <c r="A145" s="37">
        <v>22</v>
      </c>
      <c r="B145" s="37"/>
      <c r="C145" s="196" t="s">
        <v>383</v>
      </c>
      <c r="D145" s="161" t="s">
        <v>384</v>
      </c>
      <c r="E145" s="50">
        <v>13916</v>
      </c>
      <c r="F145" s="117"/>
      <c r="G145" s="52"/>
      <c r="H145" s="41"/>
      <c r="I145" s="42"/>
      <c r="J145" s="42"/>
      <c r="K145" s="99">
        <v>1.4</v>
      </c>
      <c r="L145" s="99">
        <v>1.68</v>
      </c>
      <c r="M145" s="99">
        <v>2.23</v>
      </c>
      <c r="N145" s="100">
        <v>2.57</v>
      </c>
      <c r="O145" s="118">
        <f>SUM(O146:O147)</f>
        <v>0</v>
      </c>
      <c r="P145" s="118">
        <f t="shared" ref="P145:CA145" si="284">SUM(P146:P147)</f>
        <v>0</v>
      </c>
      <c r="Q145" s="118">
        <f t="shared" si="284"/>
        <v>0</v>
      </c>
      <c r="R145" s="118">
        <f t="shared" si="284"/>
        <v>0</v>
      </c>
      <c r="S145" s="118">
        <f t="shared" si="284"/>
        <v>0</v>
      </c>
      <c r="T145" s="118">
        <f t="shared" si="284"/>
        <v>0</v>
      </c>
      <c r="U145" s="118">
        <f t="shared" si="284"/>
        <v>0</v>
      </c>
      <c r="V145" s="118">
        <f t="shared" si="284"/>
        <v>0</v>
      </c>
      <c r="W145" s="118">
        <f t="shared" si="284"/>
        <v>0</v>
      </c>
      <c r="X145" s="118">
        <f t="shared" si="284"/>
        <v>0</v>
      </c>
      <c r="Y145" s="118">
        <f t="shared" si="284"/>
        <v>0</v>
      </c>
      <c r="Z145" s="118">
        <f t="shared" si="284"/>
        <v>0</v>
      </c>
      <c r="AA145" s="118">
        <f t="shared" si="284"/>
        <v>0</v>
      </c>
      <c r="AB145" s="118">
        <f t="shared" si="284"/>
        <v>0</v>
      </c>
      <c r="AC145" s="118">
        <f t="shared" si="284"/>
        <v>0</v>
      </c>
      <c r="AD145" s="118">
        <f t="shared" si="284"/>
        <v>0</v>
      </c>
      <c r="AE145" s="118">
        <f t="shared" si="284"/>
        <v>0</v>
      </c>
      <c r="AF145" s="118">
        <f t="shared" si="284"/>
        <v>0</v>
      </c>
      <c r="AG145" s="118">
        <f t="shared" si="284"/>
        <v>0</v>
      </c>
      <c r="AH145" s="118">
        <f t="shared" si="284"/>
        <v>0</v>
      </c>
      <c r="AI145" s="118">
        <f t="shared" si="284"/>
        <v>0</v>
      </c>
      <c r="AJ145" s="118">
        <f t="shared" si="284"/>
        <v>0</v>
      </c>
      <c r="AK145" s="118">
        <f t="shared" si="284"/>
        <v>0</v>
      </c>
      <c r="AL145" s="118">
        <f t="shared" si="284"/>
        <v>0</v>
      </c>
      <c r="AM145" s="118">
        <f t="shared" si="284"/>
        <v>0</v>
      </c>
      <c r="AN145" s="118">
        <f t="shared" si="284"/>
        <v>0</v>
      </c>
      <c r="AO145" s="118">
        <f t="shared" si="284"/>
        <v>0</v>
      </c>
      <c r="AP145" s="118">
        <f t="shared" si="284"/>
        <v>0</v>
      </c>
      <c r="AQ145" s="118">
        <f t="shared" si="284"/>
        <v>0</v>
      </c>
      <c r="AR145" s="118">
        <f t="shared" si="284"/>
        <v>0</v>
      </c>
      <c r="AS145" s="118">
        <f t="shared" si="284"/>
        <v>0</v>
      </c>
      <c r="AT145" s="118">
        <f t="shared" si="284"/>
        <v>0</v>
      </c>
      <c r="AU145" s="118">
        <f t="shared" si="284"/>
        <v>0</v>
      </c>
      <c r="AV145" s="118">
        <f t="shared" si="284"/>
        <v>0</v>
      </c>
      <c r="AW145" s="118">
        <f t="shared" si="284"/>
        <v>0</v>
      </c>
      <c r="AX145" s="118">
        <f t="shared" si="284"/>
        <v>0</v>
      </c>
      <c r="AY145" s="118">
        <f t="shared" si="284"/>
        <v>0</v>
      </c>
      <c r="AZ145" s="118">
        <f t="shared" si="284"/>
        <v>0</v>
      </c>
      <c r="BA145" s="118">
        <f t="shared" si="284"/>
        <v>0</v>
      </c>
      <c r="BB145" s="118">
        <f t="shared" si="284"/>
        <v>0</v>
      </c>
      <c r="BC145" s="118">
        <f t="shared" si="284"/>
        <v>10</v>
      </c>
      <c r="BD145" s="118">
        <f t="shared" si="284"/>
        <v>173393.36000000002</v>
      </c>
      <c r="BE145" s="118">
        <f t="shared" si="284"/>
        <v>0</v>
      </c>
      <c r="BF145" s="118">
        <f t="shared" si="284"/>
        <v>0</v>
      </c>
      <c r="BG145" s="118">
        <f t="shared" si="284"/>
        <v>0</v>
      </c>
      <c r="BH145" s="118">
        <f t="shared" si="284"/>
        <v>0</v>
      </c>
      <c r="BI145" s="118">
        <f t="shared" si="284"/>
        <v>0</v>
      </c>
      <c r="BJ145" s="118">
        <f t="shared" si="284"/>
        <v>0</v>
      </c>
      <c r="BK145" s="118">
        <f t="shared" si="284"/>
        <v>25</v>
      </c>
      <c r="BL145" s="118">
        <f t="shared" si="284"/>
        <v>433483.39999999997</v>
      </c>
      <c r="BM145" s="118">
        <f t="shared" si="284"/>
        <v>0</v>
      </c>
      <c r="BN145" s="118">
        <f t="shared" si="284"/>
        <v>0</v>
      </c>
      <c r="BO145" s="118">
        <f t="shared" si="284"/>
        <v>0</v>
      </c>
      <c r="BP145" s="118">
        <f t="shared" si="284"/>
        <v>0</v>
      </c>
      <c r="BQ145" s="118">
        <f t="shared" si="284"/>
        <v>0</v>
      </c>
      <c r="BR145" s="118">
        <f t="shared" si="284"/>
        <v>0</v>
      </c>
      <c r="BS145" s="118">
        <f t="shared" si="284"/>
        <v>0</v>
      </c>
      <c r="BT145" s="118">
        <f t="shared" si="284"/>
        <v>0</v>
      </c>
      <c r="BU145" s="118">
        <f t="shared" si="284"/>
        <v>63</v>
      </c>
      <c r="BV145" s="118">
        <f t="shared" si="284"/>
        <v>1709229.9168</v>
      </c>
      <c r="BW145" s="118">
        <f t="shared" si="284"/>
        <v>27</v>
      </c>
      <c r="BX145" s="118">
        <f t="shared" si="284"/>
        <v>561794.48639999994</v>
      </c>
      <c r="BY145" s="118">
        <f t="shared" si="284"/>
        <v>36</v>
      </c>
      <c r="BZ145" s="118">
        <f t="shared" si="284"/>
        <v>749059.31519999995</v>
      </c>
      <c r="CA145" s="118">
        <f t="shared" si="284"/>
        <v>0</v>
      </c>
      <c r="CB145" s="118">
        <f t="shared" ref="CB145:DF145" si="285">SUM(CB146:CB147)</f>
        <v>0</v>
      </c>
      <c r="CC145" s="118">
        <f t="shared" si="285"/>
        <v>40</v>
      </c>
      <c r="CD145" s="118">
        <f t="shared" si="285"/>
        <v>1164268.2239999999</v>
      </c>
      <c r="CE145" s="118">
        <f t="shared" si="285"/>
        <v>0</v>
      </c>
      <c r="CF145" s="118">
        <f t="shared" si="285"/>
        <v>0</v>
      </c>
      <c r="CG145" s="118">
        <f t="shared" si="285"/>
        <v>8</v>
      </c>
      <c r="CH145" s="118">
        <f t="shared" si="285"/>
        <v>166457.6256</v>
      </c>
      <c r="CI145" s="118">
        <f t="shared" si="285"/>
        <v>4</v>
      </c>
      <c r="CJ145" s="118">
        <f t="shared" si="285"/>
        <v>83228.8128</v>
      </c>
      <c r="CK145" s="118">
        <f t="shared" si="285"/>
        <v>0</v>
      </c>
      <c r="CL145" s="118">
        <f t="shared" si="285"/>
        <v>0</v>
      </c>
      <c r="CM145" s="118">
        <f t="shared" si="285"/>
        <v>7</v>
      </c>
      <c r="CN145" s="118">
        <f t="shared" si="285"/>
        <v>145650.42240000001</v>
      </c>
      <c r="CO145" s="118">
        <f t="shared" si="285"/>
        <v>0</v>
      </c>
      <c r="CP145" s="118">
        <f t="shared" si="285"/>
        <v>0</v>
      </c>
      <c r="CQ145" s="118">
        <f t="shared" si="285"/>
        <v>0</v>
      </c>
      <c r="CR145" s="118">
        <f t="shared" si="285"/>
        <v>0</v>
      </c>
      <c r="CS145" s="118">
        <f t="shared" si="285"/>
        <v>0</v>
      </c>
      <c r="CT145" s="118">
        <f t="shared" si="285"/>
        <v>0</v>
      </c>
      <c r="CU145" s="118">
        <f t="shared" si="285"/>
        <v>0</v>
      </c>
      <c r="CV145" s="118">
        <f t="shared" si="285"/>
        <v>0</v>
      </c>
      <c r="CW145" s="118">
        <f t="shared" si="285"/>
        <v>0</v>
      </c>
      <c r="CX145" s="118">
        <f t="shared" si="285"/>
        <v>0</v>
      </c>
      <c r="CY145" s="118">
        <f t="shared" si="285"/>
        <v>0</v>
      </c>
      <c r="CZ145" s="118">
        <f t="shared" si="285"/>
        <v>0</v>
      </c>
      <c r="DA145" s="118">
        <f t="shared" si="285"/>
        <v>0</v>
      </c>
      <c r="DB145" s="118">
        <f t="shared" si="285"/>
        <v>0</v>
      </c>
      <c r="DC145" s="118">
        <f t="shared" si="285"/>
        <v>0</v>
      </c>
      <c r="DD145" s="118">
        <f t="shared" si="285"/>
        <v>0</v>
      </c>
      <c r="DE145" s="118">
        <f t="shared" si="285"/>
        <v>220</v>
      </c>
      <c r="DF145" s="118">
        <f t="shared" si="285"/>
        <v>5186565.5631999997</v>
      </c>
      <c r="DG145" s="46">
        <v>608</v>
      </c>
      <c r="DH145" s="46">
        <v>11338055.433599999</v>
      </c>
      <c r="DI145" s="47">
        <f t="shared" si="232"/>
        <v>828</v>
      </c>
      <c r="DJ145" s="47">
        <f t="shared" si="232"/>
        <v>16524620.996799998</v>
      </c>
    </row>
    <row r="146" spans="1:128" s="1" customFormat="1" ht="30" hidden="1" x14ac:dyDescent="0.25">
      <c r="A146" s="23"/>
      <c r="B146" s="23">
        <v>115</v>
      </c>
      <c r="C146" s="48" t="s">
        <v>385</v>
      </c>
      <c r="D146" s="162" t="s">
        <v>386</v>
      </c>
      <c r="E146" s="50">
        <v>13916</v>
      </c>
      <c r="F146" s="51">
        <v>2.31</v>
      </c>
      <c r="G146" s="52"/>
      <c r="H146" s="53">
        <v>1</v>
      </c>
      <c r="I146" s="54"/>
      <c r="J146" s="54"/>
      <c r="K146" s="55">
        <v>1.4</v>
      </c>
      <c r="L146" s="55">
        <v>1.68</v>
      </c>
      <c r="M146" s="55">
        <v>2.23</v>
      </c>
      <c r="N146" s="56">
        <v>2.57</v>
      </c>
      <c r="O146" s="77"/>
      <c r="P146" s="58">
        <f>SUM(O146*$E146*$F146*$H146*$K146*$P$9)</f>
        <v>0</v>
      </c>
      <c r="Q146" s="64"/>
      <c r="R146" s="58">
        <f>SUM(Q146*$E146*$F146*$H146*$K146*$R$9)</f>
        <v>0</v>
      </c>
      <c r="S146" s="64"/>
      <c r="T146" s="60">
        <f>SUM(S146*$E146*$F146*$H146*$K146*$T$9)</f>
        <v>0</v>
      </c>
      <c r="U146" s="64"/>
      <c r="V146" s="58">
        <f>SUM(U146*$E146*$F146*$H146*$K146*$V$9)</f>
        <v>0</v>
      </c>
      <c r="W146" s="64"/>
      <c r="X146" s="58">
        <f>SUM(W146*$E146*$F146*$H146*$K146*$X$9)</f>
        <v>0</v>
      </c>
      <c r="Y146" s="64"/>
      <c r="Z146" s="60">
        <f>SUM(Y146*$E146*$F146*$H146*$K146*$Z$9)</f>
        <v>0</v>
      </c>
      <c r="AA146" s="105"/>
      <c r="AB146" s="58"/>
      <c r="AC146" s="64"/>
      <c r="AD146" s="58"/>
      <c r="AE146" s="64">
        <v>0</v>
      </c>
      <c r="AF146" s="58">
        <v>0</v>
      </c>
      <c r="AG146" s="64">
        <v>0</v>
      </c>
      <c r="AH146" s="58">
        <v>0</v>
      </c>
      <c r="AI146" s="64">
        <v>0</v>
      </c>
      <c r="AJ146" s="58">
        <v>0</v>
      </c>
      <c r="AK146" s="64"/>
      <c r="AL146" s="58">
        <f>AK146*$E146*$F146*$H146*$L146*$AL$9</f>
        <v>0</v>
      </c>
      <c r="AM146" s="105"/>
      <c r="AN146" s="58">
        <f>SUM(AM146*$E146*$F146*$H146*$K146*$AN$9)</f>
        <v>0</v>
      </c>
      <c r="AO146" s="64"/>
      <c r="AP146" s="60">
        <f>SUM(AO146*$E146*$F146*$H146*$K146*$AP$9)</f>
        <v>0</v>
      </c>
      <c r="AQ146" s="64"/>
      <c r="AR146" s="58">
        <f>SUM(AQ146*$E146*$F146*$H146*$K146*$AR$9)</f>
        <v>0</v>
      </c>
      <c r="AS146" s="64"/>
      <c r="AT146" s="58">
        <f>SUM(AS146*$E146*$F146*$H146*$K146*$AT$9)</f>
        <v>0</v>
      </c>
      <c r="AU146" s="64"/>
      <c r="AV146" s="58">
        <f>SUM(AU146*$E146*$F146*$H146*$K146*$AV$9)</f>
        <v>0</v>
      </c>
      <c r="AW146" s="64"/>
      <c r="AX146" s="58">
        <f>SUM(AW146*$E146*$F146*$H146*$K146*$AX$9)</f>
        <v>0</v>
      </c>
      <c r="AY146" s="64"/>
      <c r="AZ146" s="58">
        <f>SUM(AY146*$E146*$F146*$H146*$K146*$AZ$9)</f>
        <v>0</v>
      </c>
      <c r="BA146" s="64"/>
      <c r="BB146" s="58">
        <f>SUM(BA146*$E146*$F146*$H146*$K146*$BB$9)</f>
        <v>0</v>
      </c>
      <c r="BC146" s="64"/>
      <c r="BD146" s="58">
        <f>SUM(BC146*$E146*$F146*$H146*$K146*$BD$9)</f>
        <v>0</v>
      </c>
      <c r="BE146" s="64"/>
      <c r="BF146" s="58">
        <f>SUM(BE146*$E146*$F146*$H146*$K146*$BF$9)</f>
        <v>0</v>
      </c>
      <c r="BG146" s="64"/>
      <c r="BH146" s="58">
        <f>SUM(BG146*$E146*$F146*$H146*$K146*$BH$9)</f>
        <v>0</v>
      </c>
      <c r="BI146" s="64"/>
      <c r="BJ146" s="58">
        <f>SUM(BI146*$E146*$F146*$H146*$K146*$BJ$9)</f>
        <v>0</v>
      </c>
      <c r="BK146" s="64"/>
      <c r="BL146" s="58">
        <f>SUM(BK146*$E146*$F146*$H146*$K146*$BL$9)</f>
        <v>0</v>
      </c>
      <c r="BM146" s="64"/>
      <c r="BN146" s="58">
        <f>BM146*$E146*$F146*$H146*$L146*$BN$9</f>
        <v>0</v>
      </c>
      <c r="BO146" s="64"/>
      <c r="BP146" s="58">
        <f>BO146*$E146*$F146*$H146*$L146*$BP$9</f>
        <v>0</v>
      </c>
      <c r="BQ146" s="124"/>
      <c r="BR146" s="60">
        <f>BQ146*$E146*$F146*$H146*$L146*$BR$9</f>
        <v>0</v>
      </c>
      <c r="BS146" s="64"/>
      <c r="BT146" s="58">
        <f>BS146*$E146*$F146*$H146*$L146*$BT$9</f>
        <v>0</v>
      </c>
      <c r="BU146" s="60">
        <v>12</v>
      </c>
      <c r="BV146" s="58">
        <f>BU146*$E146*$F146*$H146*$L146*$BV$9</f>
        <v>648062.55359999998</v>
      </c>
      <c r="BW146" s="73"/>
      <c r="BX146" s="58">
        <f>BW146*$E146*$F146*$H146*$L146*$BX$9</f>
        <v>0</v>
      </c>
      <c r="BY146" s="64"/>
      <c r="BZ146" s="58">
        <f>BY146*$E146*$F146*$H146*$L146*$BZ$9</f>
        <v>0</v>
      </c>
      <c r="CA146" s="73"/>
      <c r="CB146" s="67">
        <f>CA146*$E146*$F146*$H146*$L146*$CB$9</f>
        <v>0</v>
      </c>
      <c r="CC146" s="114">
        <v>10</v>
      </c>
      <c r="CD146" s="58">
        <f>CC146*$E146*$F146*$H146*$L146*$CD$9</f>
        <v>540052.12800000003</v>
      </c>
      <c r="CE146" s="64"/>
      <c r="CF146" s="58">
        <f>CE146*$E146*$F146*$H146*$L146*$CF$9</f>
        <v>0</v>
      </c>
      <c r="CG146" s="60"/>
      <c r="CH146" s="58">
        <f>CG146*$E146*$F146*$H146*$L146*$CH$9</f>
        <v>0</v>
      </c>
      <c r="CI146" s="64"/>
      <c r="CJ146" s="58">
        <f>CI146*$E146*$F146*$H146*$L146*$CJ$9</f>
        <v>0</v>
      </c>
      <c r="CK146" s="64"/>
      <c r="CL146" s="58">
        <f>CK146*$E146*$F146*$H146*$L146*$CL$9</f>
        <v>0</v>
      </c>
      <c r="CM146" s="64"/>
      <c r="CN146" s="58">
        <f>CM146*$E146*$F146*$H146*$L146*$CN$9</f>
        <v>0</v>
      </c>
      <c r="CO146" s="64"/>
      <c r="CP146" s="58">
        <f>CO146*$E146*$F146*$H146*$L146*$CP$9</f>
        <v>0</v>
      </c>
      <c r="CQ146" s="64"/>
      <c r="CR146" s="58">
        <f>CQ146*$E146*$F146*$H146*$M146*$CR$9</f>
        <v>0</v>
      </c>
      <c r="CS146" s="64"/>
      <c r="CT146" s="58">
        <f>CS146*$E146*$F146*$H146*$N146*$CT$9</f>
        <v>0</v>
      </c>
      <c r="CU146" s="60"/>
      <c r="CV146" s="58">
        <f>CU146*E146*F146*H146</f>
        <v>0</v>
      </c>
      <c r="CW146" s="60"/>
      <c r="CX146" s="58"/>
      <c r="CY146" s="58"/>
      <c r="CZ146" s="58">
        <f>SUM(CY146*$E146*$F146*$H146*$K146*$R$9)</f>
        <v>0</v>
      </c>
      <c r="DA146" s="58"/>
      <c r="DB146" s="58"/>
      <c r="DC146" s="58"/>
      <c r="DD146" s="58"/>
      <c r="DE146" s="70">
        <f>SUM(Q146+O146+AA146+S146+U146+AC146+Y146+W146+AE146+AI146+AG146+AK146+AM146+AQ146+BM146+BS146+AO146+BA146+BC146+CE146+CG146+CC146+CI146+CK146+BW146+BY146+AS146+AU146+AW146+AY146+BO146+BQ146+BU146+BE146+BG146+BI146+BK146+CA146+CM146+CO146+CQ146+CS146+CU146+CW146+DA146+DC146)</f>
        <v>22</v>
      </c>
      <c r="DF146" s="70">
        <f>SUM(R146+P146+AB146+T146+V146+AD146+Z146+X146+AF146+AJ146+AH146+AL146+AN146+AR146+BN146+BT146+AP146+BB146+BD146+CF146+CH146+CD146+CJ146+CL146+BX146+BZ146+AT146+AV146+AX146+AZ146+BP146+BR146+BV146+BF146+BH146+BJ146+BL146+CB146+CN146+CP146+CR146+CT146+CV146+CX146+DB146+DD146)</f>
        <v>1188114.6816</v>
      </c>
      <c r="DG146" s="71">
        <v>6</v>
      </c>
      <c r="DH146" s="71">
        <v>279026.93280000001</v>
      </c>
      <c r="DI146" s="72">
        <f t="shared" si="232"/>
        <v>28</v>
      </c>
      <c r="DJ146" s="72">
        <f t="shared" si="232"/>
        <v>1467141.6144000001</v>
      </c>
    </row>
    <row r="147" spans="1:128" s="116" customFormat="1" hidden="1" x14ac:dyDescent="0.25">
      <c r="A147" s="111"/>
      <c r="B147" s="23">
        <v>116</v>
      </c>
      <c r="C147" s="48" t="s">
        <v>387</v>
      </c>
      <c r="D147" s="162" t="s">
        <v>388</v>
      </c>
      <c r="E147" s="50">
        <v>13916</v>
      </c>
      <c r="F147" s="104">
        <v>0.89</v>
      </c>
      <c r="G147" s="52"/>
      <c r="H147" s="112">
        <v>1</v>
      </c>
      <c r="I147" s="113"/>
      <c r="J147" s="113"/>
      <c r="K147" s="55">
        <v>1.4</v>
      </c>
      <c r="L147" s="55">
        <v>1.68</v>
      </c>
      <c r="M147" s="55">
        <v>2.23</v>
      </c>
      <c r="N147" s="56">
        <v>2.57</v>
      </c>
      <c r="O147" s="77"/>
      <c r="P147" s="58">
        <f>SUM(O147*$E147*$F147*$H147*$K147*$P$9)</f>
        <v>0</v>
      </c>
      <c r="Q147" s="64"/>
      <c r="R147" s="58">
        <f>SUM(Q147*$E147*$F147*$H147*$K147*$R$9)</f>
        <v>0</v>
      </c>
      <c r="S147" s="64"/>
      <c r="T147" s="60">
        <f>SUM(S147*$E147*$F147*$H147*$K147*$T$9)</f>
        <v>0</v>
      </c>
      <c r="U147" s="64"/>
      <c r="V147" s="58">
        <f>SUM(U147*$E147*$F147*$H147*$K147*$V$9)</f>
        <v>0</v>
      </c>
      <c r="W147" s="64"/>
      <c r="X147" s="58">
        <f>SUM(W147*$E147*$F147*$H147*$K147*$X$9)</f>
        <v>0</v>
      </c>
      <c r="Y147" s="64"/>
      <c r="Z147" s="60">
        <f>SUM(Y147*$E147*$F147*$H147*$K147*$Z$9)</f>
        <v>0</v>
      </c>
      <c r="AA147" s="105">
        <v>0</v>
      </c>
      <c r="AB147" s="58">
        <v>0</v>
      </c>
      <c r="AC147" s="64">
        <v>0</v>
      </c>
      <c r="AD147" s="58">
        <v>0</v>
      </c>
      <c r="AE147" s="64">
        <v>0</v>
      </c>
      <c r="AF147" s="58">
        <v>0</v>
      </c>
      <c r="AG147" s="64">
        <v>0</v>
      </c>
      <c r="AH147" s="58">
        <v>0</v>
      </c>
      <c r="AI147" s="64">
        <v>0</v>
      </c>
      <c r="AJ147" s="58">
        <v>0</v>
      </c>
      <c r="AK147" s="64"/>
      <c r="AL147" s="58">
        <f>AK147*$E147*$F147*$H147*$L147*$AL$9</f>
        <v>0</v>
      </c>
      <c r="AM147" s="105"/>
      <c r="AN147" s="58">
        <f>SUM(AM147*$E147*$F147*$H147*$K147*$AN$9)</f>
        <v>0</v>
      </c>
      <c r="AO147" s="64"/>
      <c r="AP147" s="60">
        <f>SUM(AO147*$E147*$F147*$H147*$K147*$AP$9)</f>
        <v>0</v>
      </c>
      <c r="AQ147" s="64"/>
      <c r="AR147" s="58">
        <f>SUM(AQ147*$E147*$F147*$H147*$K147*$AR$9)</f>
        <v>0</v>
      </c>
      <c r="AS147" s="64"/>
      <c r="AT147" s="58">
        <f>SUM(AS147*$E147*$F147*$H147*$K147*$AT$9)</f>
        <v>0</v>
      </c>
      <c r="AU147" s="64"/>
      <c r="AV147" s="58">
        <f>SUM(AU147*$E147*$F147*$H147*$K147*$AV$9)</f>
        <v>0</v>
      </c>
      <c r="AW147" s="64"/>
      <c r="AX147" s="58">
        <f>SUM(AW147*$E147*$F147*$H147*$K147*$AX$9)</f>
        <v>0</v>
      </c>
      <c r="AY147" s="64"/>
      <c r="AZ147" s="58">
        <f>SUM(AY147*$E147*$F147*$H147*$K147*$AZ$9)</f>
        <v>0</v>
      </c>
      <c r="BA147" s="64"/>
      <c r="BB147" s="58">
        <f>SUM(BA147*$E147*$F147*$H147*$K147*$BB$9)</f>
        <v>0</v>
      </c>
      <c r="BC147" s="60">
        <v>10</v>
      </c>
      <c r="BD147" s="58">
        <f>SUM(BC147*$E147*$F147*$H147*$K147*$BD$9)</f>
        <v>173393.36000000002</v>
      </c>
      <c r="BE147" s="64"/>
      <c r="BF147" s="58">
        <f>SUM(BE147*$E147*$F147*$H147*$K147*$BF$9)</f>
        <v>0</v>
      </c>
      <c r="BG147" s="64"/>
      <c r="BH147" s="58">
        <f>SUM(BG147*$E147*$F147*$H147*$K147*$BH$9)</f>
        <v>0</v>
      </c>
      <c r="BI147" s="64"/>
      <c r="BJ147" s="58">
        <f>SUM(BI147*$E147*$F147*$H147*$K147*$BJ$9)</f>
        <v>0</v>
      </c>
      <c r="BK147" s="60">
        <v>25</v>
      </c>
      <c r="BL147" s="58">
        <f>SUM(BK147*$E147*$F147*$H147*$K147*$BL$9)</f>
        <v>433483.39999999997</v>
      </c>
      <c r="BM147" s="64"/>
      <c r="BN147" s="58">
        <f>BM147*$E147*$F147*$H147*$L147*$BN$9</f>
        <v>0</v>
      </c>
      <c r="BO147" s="64"/>
      <c r="BP147" s="58">
        <f>BO147*$E147*$F147*$H147*$L147*$BP$9</f>
        <v>0</v>
      </c>
      <c r="BQ147" s="124"/>
      <c r="BR147" s="60">
        <f>BQ147*$E147*$F147*$H147*$L147*$BR$9</f>
        <v>0</v>
      </c>
      <c r="BS147" s="115"/>
      <c r="BT147" s="58">
        <f>BS147*$E147*$F147*$H147*$L147*$BT$9</f>
        <v>0</v>
      </c>
      <c r="BU147" s="60">
        <v>51</v>
      </c>
      <c r="BV147" s="58">
        <f>BU147*$E147*$F147*$H147*$L147*$BV$9</f>
        <v>1061167.3632</v>
      </c>
      <c r="BW147" s="65">
        <v>27</v>
      </c>
      <c r="BX147" s="58">
        <f>BW147*$E147*$F147*$H147*$L147*$BX$9</f>
        <v>561794.48639999994</v>
      </c>
      <c r="BY147" s="60">
        <v>36</v>
      </c>
      <c r="BZ147" s="58">
        <f>BY147*$E147*$F147*$H147*$L147*$BZ$9</f>
        <v>749059.31519999995</v>
      </c>
      <c r="CA147" s="73"/>
      <c r="CB147" s="67">
        <f>CA147*$E147*$F147*$H147*$L147*$CB$9</f>
        <v>0</v>
      </c>
      <c r="CC147" s="114">
        <v>30</v>
      </c>
      <c r="CD147" s="58">
        <f>CC147*$E147*$F147*$H147*$L147*$CD$9</f>
        <v>624216.09600000002</v>
      </c>
      <c r="CE147" s="64"/>
      <c r="CF147" s="58">
        <f>CE147*$E147*$F147*$H147*$L147*$CF$9</f>
        <v>0</v>
      </c>
      <c r="CG147" s="60">
        <v>8</v>
      </c>
      <c r="CH147" s="58">
        <f>CG147*$E147*$F147*$H147*$L147*$CH$9</f>
        <v>166457.6256</v>
      </c>
      <c r="CI147" s="60">
        <v>4</v>
      </c>
      <c r="CJ147" s="58">
        <f>CI147*$E147*$F147*$H147*$L147*$CJ$9</f>
        <v>83228.8128</v>
      </c>
      <c r="CK147" s="64"/>
      <c r="CL147" s="58">
        <f>CK147*$E147*$F147*$H147*$L147*$CL$9</f>
        <v>0</v>
      </c>
      <c r="CM147" s="60">
        <v>7</v>
      </c>
      <c r="CN147" s="58">
        <f>CM147*$E147*$F147*$H147*$L147*$CN$9</f>
        <v>145650.42240000001</v>
      </c>
      <c r="CO147" s="64"/>
      <c r="CP147" s="58">
        <f>CO147*$E147*$F147*$H147*$L147*$CP$9</f>
        <v>0</v>
      </c>
      <c r="CQ147" s="115"/>
      <c r="CR147" s="58">
        <f>CQ147*$E147*$F147*$H147*$M147*$CR$9</f>
        <v>0</v>
      </c>
      <c r="CS147" s="115"/>
      <c r="CT147" s="58">
        <f>CS147*$E147*$F147*$H147*$N147*$CT$9</f>
        <v>0</v>
      </c>
      <c r="CU147" s="60"/>
      <c r="CV147" s="58">
        <f>CU147*E147*F147*H147</f>
        <v>0</v>
      </c>
      <c r="CW147" s="60"/>
      <c r="CX147" s="58"/>
      <c r="CY147" s="58"/>
      <c r="CZ147" s="58">
        <f>SUM(CY147*$E147*$F147*$H147*$K147*$R$9)</f>
        <v>0</v>
      </c>
      <c r="DA147" s="58"/>
      <c r="DB147" s="58"/>
      <c r="DC147" s="58"/>
      <c r="DD147" s="58"/>
      <c r="DE147" s="70">
        <f>SUM(Q147+O147+AA147+S147+U147+AC147+Y147+W147+AE147+AI147+AG147+AK147+AM147+AQ147+BM147+BS147+AO147+BA147+BC147+CE147+CG147+CC147+CI147+CK147+BW147+BY147+AS147+AU147+AW147+AY147+BO147+BQ147+BU147+BE147+BG147+BI147+BK147+CA147+CM147+CO147+CQ147+CS147+CU147+CW147+DA147+DC147)</f>
        <v>198</v>
      </c>
      <c r="DF147" s="70">
        <f>SUM(R147+P147+AB147+T147+V147+AD147+Z147+X147+AF147+AJ147+AH147+AL147+AN147+AR147+BN147+BT147+AP147+BB147+BD147+CF147+CH147+CD147+CJ147+CL147+BX147+BZ147+AT147+AV147+AX147+AZ147+BP147+BR147+BV147+BF147+BH147+BJ147+BL147+CB147+CN147+CP147+CR147+CT147+CV147+CX147+DB147+DD147)</f>
        <v>3998450.8816</v>
      </c>
      <c r="DG147" s="71">
        <v>602</v>
      </c>
      <c r="DH147" s="71">
        <v>11059028.500799999</v>
      </c>
      <c r="DI147" s="72">
        <f t="shared" si="232"/>
        <v>800</v>
      </c>
      <c r="DJ147" s="72">
        <f t="shared" si="232"/>
        <v>15057479.382399999</v>
      </c>
      <c r="DW147" s="1"/>
      <c r="DX147" s="1"/>
    </row>
    <row r="148" spans="1:128" s="1" customFormat="1" ht="15" hidden="1" x14ac:dyDescent="0.25">
      <c r="A148" s="37">
        <v>23</v>
      </c>
      <c r="B148" s="37"/>
      <c r="C148" s="196" t="s">
        <v>389</v>
      </c>
      <c r="D148" s="161" t="s">
        <v>390</v>
      </c>
      <c r="E148" s="50">
        <v>13916</v>
      </c>
      <c r="F148" s="117"/>
      <c r="G148" s="52"/>
      <c r="H148" s="41"/>
      <c r="I148" s="42"/>
      <c r="J148" s="42"/>
      <c r="K148" s="99">
        <v>1.4</v>
      </c>
      <c r="L148" s="99">
        <v>1.68</v>
      </c>
      <c r="M148" s="99">
        <v>2.23</v>
      </c>
      <c r="N148" s="100">
        <v>2.57</v>
      </c>
      <c r="O148" s="118">
        <f>O149</f>
        <v>0</v>
      </c>
      <c r="P148" s="118">
        <f t="shared" ref="P148:CA148" si="286">P149</f>
        <v>0</v>
      </c>
      <c r="Q148" s="118">
        <f t="shared" si="286"/>
        <v>0</v>
      </c>
      <c r="R148" s="118">
        <f t="shared" si="286"/>
        <v>0</v>
      </c>
      <c r="S148" s="118">
        <f t="shared" si="286"/>
        <v>0</v>
      </c>
      <c r="T148" s="118">
        <f t="shared" si="286"/>
        <v>0</v>
      </c>
      <c r="U148" s="118">
        <f t="shared" si="286"/>
        <v>0</v>
      </c>
      <c r="V148" s="118">
        <f t="shared" si="286"/>
        <v>0</v>
      </c>
      <c r="W148" s="118">
        <f t="shared" si="286"/>
        <v>0</v>
      </c>
      <c r="X148" s="118">
        <f t="shared" si="286"/>
        <v>0</v>
      </c>
      <c r="Y148" s="118">
        <f t="shared" si="286"/>
        <v>0</v>
      </c>
      <c r="Z148" s="118">
        <f t="shared" si="286"/>
        <v>0</v>
      </c>
      <c r="AA148" s="118">
        <f t="shared" si="286"/>
        <v>0</v>
      </c>
      <c r="AB148" s="118">
        <f t="shared" si="286"/>
        <v>0</v>
      </c>
      <c r="AC148" s="118">
        <f t="shared" si="286"/>
        <v>0</v>
      </c>
      <c r="AD148" s="118">
        <f t="shared" si="286"/>
        <v>0</v>
      </c>
      <c r="AE148" s="118">
        <f t="shared" si="286"/>
        <v>0</v>
      </c>
      <c r="AF148" s="118">
        <f t="shared" si="286"/>
        <v>0</v>
      </c>
      <c r="AG148" s="118">
        <f t="shared" si="286"/>
        <v>25</v>
      </c>
      <c r="AH148" s="118">
        <f t="shared" si="286"/>
        <v>438354</v>
      </c>
      <c r="AI148" s="118">
        <f t="shared" si="286"/>
        <v>0</v>
      </c>
      <c r="AJ148" s="118">
        <f t="shared" si="286"/>
        <v>0</v>
      </c>
      <c r="AK148" s="118">
        <f t="shared" si="286"/>
        <v>12</v>
      </c>
      <c r="AL148" s="118">
        <f t="shared" si="286"/>
        <v>252491.90400000001</v>
      </c>
      <c r="AM148" s="118">
        <f t="shared" si="286"/>
        <v>0</v>
      </c>
      <c r="AN148" s="118">
        <f t="shared" si="286"/>
        <v>0</v>
      </c>
      <c r="AO148" s="118">
        <f t="shared" si="286"/>
        <v>0</v>
      </c>
      <c r="AP148" s="118">
        <f t="shared" si="286"/>
        <v>0</v>
      </c>
      <c r="AQ148" s="118">
        <f t="shared" si="286"/>
        <v>0</v>
      </c>
      <c r="AR148" s="118">
        <f t="shared" si="286"/>
        <v>0</v>
      </c>
      <c r="AS148" s="118">
        <f t="shared" si="286"/>
        <v>230</v>
      </c>
      <c r="AT148" s="118">
        <f t="shared" si="286"/>
        <v>4032856.8</v>
      </c>
      <c r="AU148" s="118">
        <f t="shared" si="286"/>
        <v>0</v>
      </c>
      <c r="AV148" s="118">
        <f t="shared" si="286"/>
        <v>0</v>
      </c>
      <c r="AW148" s="118">
        <f t="shared" si="286"/>
        <v>0</v>
      </c>
      <c r="AX148" s="118">
        <f t="shared" si="286"/>
        <v>0</v>
      </c>
      <c r="AY148" s="118">
        <f t="shared" si="286"/>
        <v>0</v>
      </c>
      <c r="AZ148" s="118">
        <f t="shared" si="286"/>
        <v>0</v>
      </c>
      <c r="BA148" s="118">
        <f t="shared" si="286"/>
        <v>0</v>
      </c>
      <c r="BB148" s="118">
        <f t="shared" si="286"/>
        <v>0</v>
      </c>
      <c r="BC148" s="118">
        <f t="shared" si="286"/>
        <v>15</v>
      </c>
      <c r="BD148" s="118">
        <f t="shared" si="286"/>
        <v>263012.39999999997</v>
      </c>
      <c r="BE148" s="118">
        <f t="shared" si="286"/>
        <v>2</v>
      </c>
      <c r="BF148" s="118">
        <f t="shared" si="286"/>
        <v>35068.32</v>
      </c>
      <c r="BG148" s="118">
        <f t="shared" si="286"/>
        <v>0</v>
      </c>
      <c r="BH148" s="118">
        <f t="shared" si="286"/>
        <v>0</v>
      </c>
      <c r="BI148" s="118">
        <f t="shared" si="286"/>
        <v>0</v>
      </c>
      <c r="BJ148" s="118">
        <f t="shared" si="286"/>
        <v>0</v>
      </c>
      <c r="BK148" s="118">
        <f t="shared" si="286"/>
        <v>331</v>
      </c>
      <c r="BL148" s="118">
        <f t="shared" si="286"/>
        <v>5803806.96</v>
      </c>
      <c r="BM148" s="118">
        <f t="shared" si="286"/>
        <v>0</v>
      </c>
      <c r="BN148" s="118">
        <f t="shared" si="286"/>
        <v>0</v>
      </c>
      <c r="BO148" s="118">
        <f t="shared" si="286"/>
        <v>0</v>
      </c>
      <c r="BP148" s="118">
        <f t="shared" si="286"/>
        <v>0</v>
      </c>
      <c r="BQ148" s="118">
        <f t="shared" si="286"/>
        <v>0</v>
      </c>
      <c r="BR148" s="118">
        <f t="shared" si="286"/>
        <v>0</v>
      </c>
      <c r="BS148" s="118">
        <f t="shared" si="286"/>
        <v>0</v>
      </c>
      <c r="BT148" s="118">
        <f t="shared" si="286"/>
        <v>0</v>
      </c>
      <c r="BU148" s="118">
        <f t="shared" si="286"/>
        <v>0</v>
      </c>
      <c r="BV148" s="118">
        <f t="shared" si="286"/>
        <v>0</v>
      </c>
      <c r="BW148" s="118">
        <f t="shared" si="286"/>
        <v>29</v>
      </c>
      <c r="BX148" s="118">
        <f t="shared" si="286"/>
        <v>610188.76800000004</v>
      </c>
      <c r="BY148" s="118">
        <f t="shared" si="286"/>
        <v>134</v>
      </c>
      <c r="BZ148" s="118">
        <f t="shared" si="286"/>
        <v>2819492.9279999998</v>
      </c>
      <c r="CA148" s="118">
        <f t="shared" si="286"/>
        <v>0</v>
      </c>
      <c r="CB148" s="118">
        <f t="shared" ref="CB148:DF148" si="287">CB149</f>
        <v>0</v>
      </c>
      <c r="CC148" s="118">
        <f t="shared" si="287"/>
        <v>0</v>
      </c>
      <c r="CD148" s="118">
        <f t="shared" si="287"/>
        <v>0</v>
      </c>
      <c r="CE148" s="118">
        <f t="shared" si="287"/>
        <v>0</v>
      </c>
      <c r="CF148" s="118">
        <f t="shared" si="287"/>
        <v>0</v>
      </c>
      <c r="CG148" s="118">
        <f t="shared" si="287"/>
        <v>15</v>
      </c>
      <c r="CH148" s="118">
        <f t="shared" si="287"/>
        <v>315614.88</v>
      </c>
      <c r="CI148" s="118">
        <f t="shared" si="287"/>
        <v>70</v>
      </c>
      <c r="CJ148" s="118">
        <f t="shared" si="287"/>
        <v>1472869.44</v>
      </c>
      <c r="CK148" s="118">
        <f t="shared" si="287"/>
        <v>0</v>
      </c>
      <c r="CL148" s="118">
        <f t="shared" si="287"/>
        <v>0</v>
      </c>
      <c r="CM148" s="118">
        <f t="shared" si="287"/>
        <v>27</v>
      </c>
      <c r="CN148" s="118">
        <f t="shared" si="287"/>
        <v>568106.78399999999</v>
      </c>
      <c r="CO148" s="118">
        <f t="shared" si="287"/>
        <v>10</v>
      </c>
      <c r="CP148" s="118">
        <f t="shared" si="287"/>
        <v>210409.91999999998</v>
      </c>
      <c r="CQ148" s="118">
        <f t="shared" si="287"/>
        <v>50</v>
      </c>
      <c r="CR148" s="118">
        <f t="shared" si="287"/>
        <v>1396470.6</v>
      </c>
      <c r="CS148" s="118">
        <f t="shared" si="287"/>
        <v>20</v>
      </c>
      <c r="CT148" s="118">
        <f t="shared" si="287"/>
        <v>643754.15999999992</v>
      </c>
      <c r="CU148" s="118">
        <f t="shared" si="287"/>
        <v>0</v>
      </c>
      <c r="CV148" s="118">
        <f t="shared" si="287"/>
        <v>0</v>
      </c>
      <c r="CW148" s="118">
        <f t="shared" si="287"/>
        <v>0</v>
      </c>
      <c r="CX148" s="118">
        <f t="shared" si="287"/>
        <v>0</v>
      </c>
      <c r="CY148" s="118">
        <f t="shared" si="287"/>
        <v>0</v>
      </c>
      <c r="CZ148" s="118">
        <f t="shared" si="287"/>
        <v>0</v>
      </c>
      <c r="DA148" s="118">
        <f t="shared" si="287"/>
        <v>0</v>
      </c>
      <c r="DB148" s="118">
        <f t="shared" si="287"/>
        <v>0</v>
      </c>
      <c r="DC148" s="118">
        <f t="shared" si="287"/>
        <v>0</v>
      </c>
      <c r="DD148" s="118">
        <f t="shared" si="287"/>
        <v>0</v>
      </c>
      <c r="DE148" s="118">
        <f t="shared" si="287"/>
        <v>970</v>
      </c>
      <c r="DF148" s="118">
        <f t="shared" si="287"/>
        <v>18862497.864000004</v>
      </c>
      <c r="DG148" s="46">
        <v>2944</v>
      </c>
      <c r="DH148" s="46">
        <v>54525977.351999998</v>
      </c>
      <c r="DI148" s="47">
        <f t="shared" si="232"/>
        <v>3914</v>
      </c>
      <c r="DJ148" s="47">
        <f t="shared" si="232"/>
        <v>73388475.216000006</v>
      </c>
    </row>
    <row r="149" spans="1:128" s="1" customFormat="1" hidden="1" x14ac:dyDescent="0.25">
      <c r="A149" s="23"/>
      <c r="B149" s="23">
        <v>117</v>
      </c>
      <c r="C149" s="48" t="s">
        <v>391</v>
      </c>
      <c r="D149" s="160" t="s">
        <v>392</v>
      </c>
      <c r="E149" s="50">
        <v>13916</v>
      </c>
      <c r="F149" s="51">
        <v>0.9</v>
      </c>
      <c r="G149" s="52"/>
      <c r="H149" s="53">
        <v>1</v>
      </c>
      <c r="I149" s="54"/>
      <c r="J149" s="54"/>
      <c r="K149" s="55">
        <v>1.4</v>
      </c>
      <c r="L149" s="55">
        <v>1.68</v>
      </c>
      <c r="M149" s="55">
        <v>2.23</v>
      </c>
      <c r="N149" s="56">
        <v>2.57</v>
      </c>
      <c r="O149" s="77"/>
      <c r="P149" s="58">
        <f>SUM(O149*$E149*$F149*$H149*$K149*$P$9)</f>
        <v>0</v>
      </c>
      <c r="Q149" s="64"/>
      <c r="R149" s="58">
        <f>SUM(Q149*$E149*$F149*$H149*$K149*$R$9)</f>
        <v>0</v>
      </c>
      <c r="S149" s="64"/>
      <c r="T149" s="60">
        <f>SUM(S149*$E149*$F149*$H149*$K149*$T$9)</f>
        <v>0</v>
      </c>
      <c r="U149" s="64"/>
      <c r="V149" s="58">
        <f>SUM(U149*$E149*$F149*$H149*$K149*$V$9)</f>
        <v>0</v>
      </c>
      <c r="W149" s="64"/>
      <c r="X149" s="58">
        <f>SUM(W149*$E149*$F149*$H149*$K149*$X$9)</f>
        <v>0</v>
      </c>
      <c r="Y149" s="64"/>
      <c r="Z149" s="60">
        <f>SUM(Y149*$E149*$F149*$H149*$K149*$Z$9)</f>
        <v>0</v>
      </c>
      <c r="AA149" s="105">
        <v>0</v>
      </c>
      <c r="AB149" s="58">
        <v>0</v>
      </c>
      <c r="AC149" s="60">
        <v>0</v>
      </c>
      <c r="AD149" s="58">
        <v>0</v>
      </c>
      <c r="AE149" s="64">
        <v>0</v>
      </c>
      <c r="AF149" s="58">
        <v>0</v>
      </c>
      <c r="AG149" s="73">
        <v>25</v>
      </c>
      <c r="AH149" s="58">
        <f>AG149*E149*F149*H149*K149</f>
        <v>438354</v>
      </c>
      <c r="AI149" s="64">
        <v>0</v>
      </c>
      <c r="AJ149" s="58">
        <v>0</v>
      </c>
      <c r="AK149" s="114">
        <v>12</v>
      </c>
      <c r="AL149" s="58">
        <f>AK149*$E149*$F149*$H149*$L149*$AL$9</f>
        <v>252491.90400000001</v>
      </c>
      <c r="AM149" s="63"/>
      <c r="AN149" s="58">
        <f>SUM(AM149*$E149*$F149*$H149*$K149*$AN$9)</f>
        <v>0</v>
      </c>
      <c r="AO149" s="64"/>
      <c r="AP149" s="60">
        <f>SUM(AO149*$E149*$F149*$H149*$K149*$AP$9)</f>
        <v>0</v>
      </c>
      <c r="AQ149" s="64"/>
      <c r="AR149" s="58">
        <f>SUM(AQ149*$E149*$F149*$H149*$K149*$AR$9)</f>
        <v>0</v>
      </c>
      <c r="AS149" s="60">
        <v>230</v>
      </c>
      <c r="AT149" s="58">
        <f>SUM(AS149*$E149*$F149*$H149*$K149*$AT$9)</f>
        <v>4032856.8</v>
      </c>
      <c r="AU149" s="64"/>
      <c r="AV149" s="58">
        <f>SUM(AU149*$E149*$F149*$H149*$K149*$AV$9)</f>
        <v>0</v>
      </c>
      <c r="AW149" s="64"/>
      <c r="AX149" s="58">
        <f>SUM(AW149*$E149*$F149*$H149*$K149*$AX$9)</f>
        <v>0</v>
      </c>
      <c r="AY149" s="64"/>
      <c r="AZ149" s="58">
        <f>SUM(AY149*$E149*$F149*$H149*$K149*$AZ$9)</f>
        <v>0</v>
      </c>
      <c r="BA149" s="64"/>
      <c r="BB149" s="58">
        <f>SUM(BA149*$E149*$F149*$H149*$K149*$BB$9)</f>
        <v>0</v>
      </c>
      <c r="BC149" s="60">
        <v>15</v>
      </c>
      <c r="BD149" s="58">
        <f>SUM(BC149*$E149*$F149*$H149*$K149*$BD$9)</f>
        <v>263012.39999999997</v>
      </c>
      <c r="BE149" s="60">
        <v>2</v>
      </c>
      <c r="BF149" s="58">
        <f>SUM(BE149*$E149*$F149*$H149*$K149*$BF$9)</f>
        <v>35068.32</v>
      </c>
      <c r="BG149" s="64"/>
      <c r="BH149" s="58">
        <f>SUM(BG149*$E149*$F149*$H149*$K149*$BH$9)</f>
        <v>0</v>
      </c>
      <c r="BI149" s="64"/>
      <c r="BJ149" s="58">
        <f>SUM(BI149*$E149*$F149*$H149*$K149*$BJ$9)</f>
        <v>0</v>
      </c>
      <c r="BK149" s="60">
        <v>331</v>
      </c>
      <c r="BL149" s="58">
        <f>SUM(BK149*$E149*$F149*$H149*$K149*$BL$9)</f>
        <v>5803806.96</v>
      </c>
      <c r="BM149" s="64"/>
      <c r="BN149" s="58">
        <f>BM149*$E149*$F149*$H149*$L149*$BN$9</f>
        <v>0</v>
      </c>
      <c r="BO149" s="64"/>
      <c r="BP149" s="58">
        <f>BO149*$E149*$F149*$H149*$L149*$BP$9</f>
        <v>0</v>
      </c>
      <c r="BQ149" s="124"/>
      <c r="BR149" s="60">
        <f>BQ149*$E149*$F149*$H149*$L149*$BR$9</f>
        <v>0</v>
      </c>
      <c r="BS149" s="115"/>
      <c r="BT149" s="58">
        <f>BS149*$E149*$F149*$H149*$L149*$BT$9</f>
        <v>0</v>
      </c>
      <c r="BU149" s="115"/>
      <c r="BV149" s="58">
        <f>BU149*$E149*$F149*$H149*$L149*$BV$9</f>
        <v>0</v>
      </c>
      <c r="BW149" s="65">
        <v>29</v>
      </c>
      <c r="BX149" s="58">
        <f>BW149*$E149*$F149*$H149*$L149*$BX$9</f>
        <v>610188.76800000004</v>
      </c>
      <c r="BY149" s="60">
        <v>134</v>
      </c>
      <c r="BZ149" s="58">
        <f>BY149*$E149*$F149*$H149*$L149*$BZ$9</f>
        <v>2819492.9279999998</v>
      </c>
      <c r="CA149" s="65"/>
      <c r="CB149" s="67">
        <f>CA149*$E149*$F149*$H149*$L149*$CB$9</f>
        <v>0</v>
      </c>
      <c r="CC149" s="115"/>
      <c r="CD149" s="58">
        <f>CC149*$E149*$F149*$H149*$L149*$CD$9</f>
        <v>0</v>
      </c>
      <c r="CE149" s="64"/>
      <c r="CF149" s="58">
        <f>CE149*$E149*$F149*$H149*$L149*$CF$9</f>
        <v>0</v>
      </c>
      <c r="CG149" s="145">
        <v>15</v>
      </c>
      <c r="CH149" s="58">
        <f>CG149*$E149*$F149*$H149*$L149*$CH$9</f>
        <v>315614.88</v>
      </c>
      <c r="CI149" s="114">
        <v>70</v>
      </c>
      <c r="CJ149" s="58">
        <f>CI149*$E149*$F149*$H149*$L149*$CJ$9</f>
        <v>1472869.44</v>
      </c>
      <c r="CK149" s="115"/>
      <c r="CL149" s="58">
        <f>CK149*$E149*$F149*$H149*$L149*$CL$9</f>
        <v>0</v>
      </c>
      <c r="CM149" s="60">
        <v>27</v>
      </c>
      <c r="CN149" s="58">
        <f>CM149*$E149*$F149*$H149*$L149*$CN$9</f>
        <v>568106.78399999999</v>
      </c>
      <c r="CO149" s="60">
        <v>10</v>
      </c>
      <c r="CP149" s="58">
        <f>CO149*$E149*$F149*$H149*$L149*$CP$9</f>
        <v>210409.91999999998</v>
      </c>
      <c r="CQ149" s="114">
        <v>50</v>
      </c>
      <c r="CR149" s="58">
        <f>CQ149*$E149*$F149*$H149*$M149*$CR$9</f>
        <v>1396470.6</v>
      </c>
      <c r="CS149" s="114">
        <v>20</v>
      </c>
      <c r="CT149" s="58">
        <f>CS149*$E149*$F149*$H149*$N149*$CT$9</f>
        <v>643754.15999999992</v>
      </c>
      <c r="CU149" s="60"/>
      <c r="CV149" s="58">
        <f>CU149*E149*F149*H149</f>
        <v>0</v>
      </c>
      <c r="CW149" s="60"/>
      <c r="CX149" s="58"/>
      <c r="CY149" s="58"/>
      <c r="CZ149" s="58">
        <f>SUM(CY149*$E149*$F149*$H149*$K149*$R$9)</f>
        <v>0</v>
      </c>
      <c r="DA149" s="58"/>
      <c r="DB149" s="58"/>
      <c r="DC149" s="58"/>
      <c r="DD149" s="58"/>
      <c r="DE149" s="70">
        <f>SUM(Q149+O149+AA149+S149+U149+AC149+Y149+W149+AE149+AI149+AG149+AK149+AM149+AQ149+BM149+BS149+AO149+BA149+BC149+CE149+CG149+CC149+CI149+CK149+BW149+BY149+AS149+AU149+AW149+AY149+BO149+BQ149+BU149+BE149+BG149+BI149+BK149+CA149+CM149+CO149+CQ149+CS149+CU149+CW149+DA149+DC149)</f>
        <v>970</v>
      </c>
      <c r="DF149" s="70">
        <f>SUM(R149+P149+AB149+T149+V149+AD149+Z149+X149+AF149+AJ149+AH149+AL149+AN149+AR149+BN149+BT149+AP149+BB149+BD149+CF149+CH149+CD149+CJ149+CL149+BX149+BZ149+AT149+AV149+AX149+AZ149+BP149+BR149+BV149+BF149+BH149+BJ149+BL149+CB149+CN149+CP149+CR149+CT149+CV149+CX149+DB149+DD149)</f>
        <v>18862497.864000004</v>
      </c>
      <c r="DG149" s="71">
        <v>2944</v>
      </c>
      <c r="DH149" s="71">
        <v>54525977.351999998</v>
      </c>
      <c r="DI149" s="72">
        <f t="shared" si="232"/>
        <v>3914</v>
      </c>
      <c r="DJ149" s="72">
        <f t="shared" si="232"/>
        <v>73388475.216000006</v>
      </c>
    </row>
    <row r="150" spans="1:128" s="1" customFormat="1" ht="15" hidden="1" x14ac:dyDescent="0.25">
      <c r="A150" s="37">
        <v>24</v>
      </c>
      <c r="B150" s="37"/>
      <c r="C150" s="196" t="s">
        <v>393</v>
      </c>
      <c r="D150" s="161" t="s">
        <v>394</v>
      </c>
      <c r="E150" s="50">
        <v>13916</v>
      </c>
      <c r="F150" s="117"/>
      <c r="G150" s="52"/>
      <c r="H150" s="41"/>
      <c r="I150" s="42"/>
      <c r="J150" s="42"/>
      <c r="K150" s="99">
        <v>1.4</v>
      </c>
      <c r="L150" s="99">
        <v>1.68</v>
      </c>
      <c r="M150" s="99">
        <v>2.23</v>
      </c>
      <c r="N150" s="100">
        <v>2.57</v>
      </c>
      <c r="O150" s="118">
        <f>O151</f>
        <v>120</v>
      </c>
      <c r="P150" s="118">
        <f t="shared" ref="P150:CA150" si="288">P151</f>
        <v>3413316.4799999995</v>
      </c>
      <c r="Q150" s="118">
        <f t="shared" si="288"/>
        <v>0</v>
      </c>
      <c r="R150" s="118">
        <f t="shared" si="288"/>
        <v>0</v>
      </c>
      <c r="S150" s="118">
        <f t="shared" si="288"/>
        <v>0</v>
      </c>
      <c r="T150" s="118">
        <f t="shared" si="288"/>
        <v>0</v>
      </c>
      <c r="U150" s="118">
        <f t="shared" si="288"/>
        <v>0</v>
      </c>
      <c r="V150" s="118">
        <f t="shared" si="288"/>
        <v>0</v>
      </c>
      <c r="W150" s="118">
        <f t="shared" si="288"/>
        <v>0</v>
      </c>
      <c r="X150" s="118">
        <f t="shared" si="288"/>
        <v>0</v>
      </c>
      <c r="Y150" s="118">
        <f t="shared" si="288"/>
        <v>0</v>
      </c>
      <c r="Z150" s="118">
        <f t="shared" si="288"/>
        <v>0</v>
      </c>
      <c r="AA150" s="118">
        <f t="shared" si="288"/>
        <v>0</v>
      </c>
      <c r="AB150" s="118">
        <f t="shared" si="288"/>
        <v>0</v>
      </c>
      <c r="AC150" s="118">
        <f t="shared" si="288"/>
        <v>0</v>
      </c>
      <c r="AD150" s="118">
        <f t="shared" si="288"/>
        <v>0</v>
      </c>
      <c r="AE150" s="118">
        <f t="shared" si="288"/>
        <v>0</v>
      </c>
      <c r="AF150" s="118">
        <f t="shared" si="288"/>
        <v>0</v>
      </c>
      <c r="AG150" s="118">
        <f t="shared" si="288"/>
        <v>0</v>
      </c>
      <c r="AH150" s="118">
        <f t="shared" si="288"/>
        <v>0</v>
      </c>
      <c r="AI150" s="118">
        <f t="shared" si="288"/>
        <v>0</v>
      </c>
      <c r="AJ150" s="118">
        <f t="shared" si="288"/>
        <v>0</v>
      </c>
      <c r="AK150" s="118">
        <f t="shared" si="288"/>
        <v>40</v>
      </c>
      <c r="AL150" s="118">
        <f t="shared" si="288"/>
        <v>1365326.5919999999</v>
      </c>
      <c r="AM150" s="118">
        <f t="shared" si="288"/>
        <v>0</v>
      </c>
      <c r="AN150" s="118">
        <f t="shared" si="288"/>
        <v>0</v>
      </c>
      <c r="AO150" s="118">
        <f t="shared" si="288"/>
        <v>0</v>
      </c>
      <c r="AP150" s="118">
        <f t="shared" si="288"/>
        <v>0</v>
      </c>
      <c r="AQ150" s="118">
        <f t="shared" si="288"/>
        <v>0</v>
      </c>
      <c r="AR150" s="118">
        <f t="shared" si="288"/>
        <v>0</v>
      </c>
      <c r="AS150" s="118">
        <f t="shared" si="288"/>
        <v>0</v>
      </c>
      <c r="AT150" s="118">
        <f t="shared" si="288"/>
        <v>0</v>
      </c>
      <c r="AU150" s="118">
        <f t="shared" si="288"/>
        <v>0</v>
      </c>
      <c r="AV150" s="118">
        <f t="shared" si="288"/>
        <v>0</v>
      </c>
      <c r="AW150" s="118">
        <f t="shared" si="288"/>
        <v>0</v>
      </c>
      <c r="AX150" s="118">
        <f t="shared" si="288"/>
        <v>0</v>
      </c>
      <c r="AY150" s="118">
        <f t="shared" si="288"/>
        <v>0</v>
      </c>
      <c r="AZ150" s="118">
        <f t="shared" si="288"/>
        <v>0</v>
      </c>
      <c r="BA150" s="118">
        <f t="shared" si="288"/>
        <v>0</v>
      </c>
      <c r="BB150" s="118">
        <f t="shared" si="288"/>
        <v>0</v>
      </c>
      <c r="BC150" s="118">
        <f t="shared" si="288"/>
        <v>39</v>
      </c>
      <c r="BD150" s="118">
        <f t="shared" si="288"/>
        <v>1109327.8559999999</v>
      </c>
      <c r="BE150" s="118">
        <f t="shared" si="288"/>
        <v>0</v>
      </c>
      <c r="BF150" s="118">
        <f t="shared" si="288"/>
        <v>0</v>
      </c>
      <c r="BG150" s="118">
        <f t="shared" si="288"/>
        <v>0</v>
      </c>
      <c r="BH150" s="118">
        <f t="shared" si="288"/>
        <v>0</v>
      </c>
      <c r="BI150" s="118">
        <f t="shared" si="288"/>
        <v>0</v>
      </c>
      <c r="BJ150" s="118">
        <f t="shared" si="288"/>
        <v>0</v>
      </c>
      <c r="BK150" s="118">
        <f t="shared" si="288"/>
        <v>15</v>
      </c>
      <c r="BL150" s="118">
        <f t="shared" si="288"/>
        <v>426664.55999999994</v>
      </c>
      <c r="BM150" s="118">
        <f t="shared" si="288"/>
        <v>0</v>
      </c>
      <c r="BN150" s="118">
        <f t="shared" si="288"/>
        <v>0</v>
      </c>
      <c r="BO150" s="118">
        <f t="shared" si="288"/>
        <v>0</v>
      </c>
      <c r="BP150" s="118">
        <f t="shared" si="288"/>
        <v>0</v>
      </c>
      <c r="BQ150" s="118">
        <f t="shared" si="288"/>
        <v>0</v>
      </c>
      <c r="BR150" s="118">
        <f t="shared" si="288"/>
        <v>0</v>
      </c>
      <c r="BS150" s="118">
        <f t="shared" si="288"/>
        <v>0</v>
      </c>
      <c r="BT150" s="118">
        <f t="shared" si="288"/>
        <v>0</v>
      </c>
      <c r="BU150" s="118">
        <f t="shared" si="288"/>
        <v>0</v>
      </c>
      <c r="BV150" s="118">
        <f t="shared" si="288"/>
        <v>0</v>
      </c>
      <c r="BW150" s="118">
        <f t="shared" si="288"/>
        <v>2</v>
      </c>
      <c r="BX150" s="118">
        <f t="shared" si="288"/>
        <v>68266.329599999997</v>
      </c>
      <c r="BY150" s="118">
        <f t="shared" si="288"/>
        <v>0</v>
      </c>
      <c r="BZ150" s="118">
        <f t="shared" si="288"/>
        <v>0</v>
      </c>
      <c r="CA150" s="118">
        <f t="shared" si="288"/>
        <v>0</v>
      </c>
      <c r="CB150" s="118">
        <f t="shared" ref="CB150:DF150" si="289">CB151</f>
        <v>0</v>
      </c>
      <c r="CC150" s="118">
        <f t="shared" si="289"/>
        <v>60</v>
      </c>
      <c r="CD150" s="118">
        <f t="shared" si="289"/>
        <v>2047989.8879999998</v>
      </c>
      <c r="CE150" s="118">
        <f t="shared" si="289"/>
        <v>0</v>
      </c>
      <c r="CF150" s="118">
        <f t="shared" si="289"/>
        <v>0</v>
      </c>
      <c r="CG150" s="118">
        <f t="shared" si="289"/>
        <v>8</v>
      </c>
      <c r="CH150" s="118">
        <f t="shared" si="289"/>
        <v>273065.31839999999</v>
      </c>
      <c r="CI150" s="118">
        <f t="shared" si="289"/>
        <v>3</v>
      </c>
      <c r="CJ150" s="118">
        <f t="shared" si="289"/>
        <v>102399.4944</v>
      </c>
      <c r="CK150" s="118">
        <f t="shared" si="289"/>
        <v>3</v>
      </c>
      <c r="CL150" s="118">
        <f t="shared" si="289"/>
        <v>102399.4944</v>
      </c>
      <c r="CM150" s="118">
        <f t="shared" si="289"/>
        <v>16</v>
      </c>
      <c r="CN150" s="118">
        <f t="shared" si="289"/>
        <v>546130.63679999998</v>
      </c>
      <c r="CO150" s="118">
        <f t="shared" si="289"/>
        <v>2</v>
      </c>
      <c r="CP150" s="118">
        <f t="shared" si="289"/>
        <v>68266.329599999997</v>
      </c>
      <c r="CQ150" s="118">
        <f t="shared" si="289"/>
        <v>5</v>
      </c>
      <c r="CR150" s="118">
        <f t="shared" si="289"/>
        <v>226538.56400000001</v>
      </c>
      <c r="CS150" s="118">
        <f t="shared" si="289"/>
        <v>6</v>
      </c>
      <c r="CT150" s="118">
        <f t="shared" si="289"/>
        <v>313293.6912</v>
      </c>
      <c r="CU150" s="118">
        <f t="shared" si="289"/>
        <v>0</v>
      </c>
      <c r="CV150" s="118">
        <f t="shared" si="289"/>
        <v>0</v>
      </c>
      <c r="CW150" s="118">
        <f t="shared" si="289"/>
        <v>0</v>
      </c>
      <c r="CX150" s="118">
        <f t="shared" si="289"/>
        <v>0</v>
      </c>
      <c r="CY150" s="118">
        <f t="shared" si="289"/>
        <v>0</v>
      </c>
      <c r="CZ150" s="118">
        <f t="shared" si="289"/>
        <v>0</v>
      </c>
      <c r="DA150" s="118">
        <f t="shared" si="289"/>
        <v>0</v>
      </c>
      <c r="DB150" s="118">
        <f t="shared" si="289"/>
        <v>0</v>
      </c>
      <c r="DC150" s="118">
        <f t="shared" si="289"/>
        <v>0</v>
      </c>
      <c r="DD150" s="118">
        <f t="shared" si="289"/>
        <v>0</v>
      </c>
      <c r="DE150" s="118">
        <f t="shared" si="289"/>
        <v>319</v>
      </c>
      <c r="DF150" s="118">
        <f t="shared" si="289"/>
        <v>10062985.2344</v>
      </c>
      <c r="DG150" s="46">
        <v>379</v>
      </c>
      <c r="DH150" s="46">
        <v>11741808.691199996</v>
      </c>
      <c r="DI150" s="47">
        <f t="shared" si="232"/>
        <v>698</v>
      </c>
      <c r="DJ150" s="47">
        <f t="shared" si="232"/>
        <v>21804793.925599996</v>
      </c>
    </row>
    <row r="151" spans="1:128" s="1" customFormat="1" ht="30" hidden="1" x14ac:dyDescent="0.25">
      <c r="A151" s="23"/>
      <c r="B151" s="23">
        <v>118</v>
      </c>
      <c r="C151" s="48" t="s">
        <v>395</v>
      </c>
      <c r="D151" s="160" t="s">
        <v>396</v>
      </c>
      <c r="E151" s="50">
        <v>13916</v>
      </c>
      <c r="F151" s="51">
        <v>1.46</v>
      </c>
      <c r="G151" s="52"/>
      <c r="H151" s="53">
        <v>1</v>
      </c>
      <c r="I151" s="54"/>
      <c r="J151" s="54"/>
      <c r="K151" s="55">
        <v>1.4</v>
      </c>
      <c r="L151" s="55">
        <v>1.68</v>
      </c>
      <c r="M151" s="55">
        <v>2.23</v>
      </c>
      <c r="N151" s="56">
        <v>2.57</v>
      </c>
      <c r="O151" s="107">
        <v>120</v>
      </c>
      <c r="P151" s="58">
        <f>SUM(O151*$E151*$F151*$H151*$K151*$P$9)</f>
        <v>3413316.4799999995</v>
      </c>
      <c r="Q151" s="64">
        <v>0</v>
      </c>
      <c r="R151" s="58">
        <f>SUM(Q151*$E151*$F151*$H151*$K151*$R$9)</f>
        <v>0</v>
      </c>
      <c r="S151" s="64">
        <v>0</v>
      </c>
      <c r="T151" s="60">
        <f>SUM(S151*$E151*$F151*$H151*$K151*$T$9)</f>
        <v>0</v>
      </c>
      <c r="U151" s="64">
        <v>0</v>
      </c>
      <c r="V151" s="58">
        <f>SUM(U151*$E151*$F151*$H151*$K151*$V$9)</f>
        <v>0</v>
      </c>
      <c r="W151" s="64">
        <v>0</v>
      </c>
      <c r="X151" s="58">
        <f>SUM(W151*$E151*$F151*$H151*$K151*$X$9)</f>
        <v>0</v>
      </c>
      <c r="Y151" s="64"/>
      <c r="Z151" s="60">
        <f>SUM(Y151*$E151*$F151*$H151*$K151*$Z$9)</f>
        <v>0</v>
      </c>
      <c r="AA151" s="105">
        <v>0</v>
      </c>
      <c r="AB151" s="58">
        <v>0</v>
      </c>
      <c r="AC151" s="60">
        <v>0</v>
      </c>
      <c r="AD151" s="58">
        <v>0</v>
      </c>
      <c r="AE151" s="64">
        <v>0</v>
      </c>
      <c r="AF151" s="58">
        <v>0</v>
      </c>
      <c r="AG151" s="64">
        <v>0</v>
      </c>
      <c r="AH151" s="58">
        <v>0</v>
      </c>
      <c r="AI151" s="64">
        <v>0</v>
      </c>
      <c r="AJ151" s="58">
        <v>0</v>
      </c>
      <c r="AK151" s="114">
        <v>40</v>
      </c>
      <c r="AL151" s="58">
        <f>AK151*$E151*$F151*$H151*$L151*$AL$9</f>
        <v>1365326.5919999999</v>
      </c>
      <c r="AM151" s="105"/>
      <c r="AN151" s="58">
        <f>SUM(AM151*$E151*$F151*$H151*$K151*$AN$9)</f>
        <v>0</v>
      </c>
      <c r="AO151" s="64"/>
      <c r="AP151" s="60">
        <f>SUM(AO151*$E151*$F151*$H151*$K151*$AP$9)</f>
        <v>0</v>
      </c>
      <c r="AQ151" s="64">
        <v>0</v>
      </c>
      <c r="AR151" s="58">
        <f>SUM(AQ151*$E151*$F151*$H151*$K151*$AR$9)</f>
        <v>0</v>
      </c>
      <c r="AS151" s="64">
        <v>0</v>
      </c>
      <c r="AT151" s="58">
        <f>SUM(AS151*$E151*$F151*$H151*$K151*$AT$9)</f>
        <v>0</v>
      </c>
      <c r="AU151" s="64"/>
      <c r="AV151" s="58">
        <f>SUM(AU151*$E151*$F151*$H151*$K151*$AV$9)</f>
        <v>0</v>
      </c>
      <c r="AW151" s="64"/>
      <c r="AX151" s="58">
        <f>SUM(AW151*$E151*$F151*$H151*$K151*$AX$9)</f>
        <v>0</v>
      </c>
      <c r="AY151" s="64"/>
      <c r="AZ151" s="58">
        <f>SUM(AY151*$E151*$F151*$H151*$K151*$AZ$9)</f>
        <v>0</v>
      </c>
      <c r="BA151" s="64"/>
      <c r="BB151" s="58">
        <f>SUM(BA151*$E151*$F151*$H151*$K151*$BB$9)</f>
        <v>0</v>
      </c>
      <c r="BC151" s="60">
        <v>39</v>
      </c>
      <c r="BD151" s="58">
        <f>SUM(BC151*$E151*$F151*$H151*$K151*$BD$9)</f>
        <v>1109327.8559999999</v>
      </c>
      <c r="BE151" s="64"/>
      <c r="BF151" s="58">
        <f>SUM(BE151*$E151*$F151*$H151*$K151*$BF$9)</f>
        <v>0</v>
      </c>
      <c r="BG151" s="64">
        <v>0</v>
      </c>
      <c r="BH151" s="58">
        <f>SUM(BG151*$E151*$F151*$H151*$K151*$BH$9)</f>
        <v>0</v>
      </c>
      <c r="BI151" s="64"/>
      <c r="BJ151" s="58">
        <f>SUM(BI151*$E151*$F151*$H151*$K151*$BJ$9)</f>
        <v>0</v>
      </c>
      <c r="BK151" s="60">
        <v>15</v>
      </c>
      <c r="BL151" s="58">
        <f>SUM(BK151*$E151*$F151*$H151*$K151*$BL$9)</f>
        <v>426664.55999999994</v>
      </c>
      <c r="BM151" s="64">
        <v>0</v>
      </c>
      <c r="BN151" s="58">
        <f>BM151*$E151*$F151*$H151*$L151*$BN$9</f>
        <v>0</v>
      </c>
      <c r="BO151" s="115"/>
      <c r="BP151" s="58">
        <f>BO151*$E151*$F151*$H151*$L151*$BP$9</f>
        <v>0</v>
      </c>
      <c r="BQ151" s="124"/>
      <c r="BR151" s="60">
        <f>BQ151*$E151*$F151*$H151*$L151*$BR$9</f>
        <v>0</v>
      </c>
      <c r="BS151" s="64">
        <v>0</v>
      </c>
      <c r="BT151" s="58">
        <f>BS151*$E151*$F151*$H151*$L151*$BT$9</f>
        <v>0</v>
      </c>
      <c r="BU151" s="64"/>
      <c r="BV151" s="58">
        <f>BU151*$E151*$F151*$H151*$L151*$BV$9</f>
        <v>0</v>
      </c>
      <c r="BW151" s="73">
        <v>2</v>
      </c>
      <c r="BX151" s="58">
        <f>BW151*$E151*$F151*$H151*$L151*$BX$9</f>
        <v>68266.329599999997</v>
      </c>
      <c r="BY151" s="64"/>
      <c r="BZ151" s="58">
        <f>BY151*$E151*$F151*$H151*$L151*$BZ$9</f>
        <v>0</v>
      </c>
      <c r="CA151" s="65"/>
      <c r="CB151" s="67">
        <f>CA151*$E151*$F151*$H151*$L151*$CB$9</f>
        <v>0</v>
      </c>
      <c r="CC151" s="60">
        <v>60</v>
      </c>
      <c r="CD151" s="58">
        <f>CC151*$E151*$F151*$H151*$L151*$CD$9</f>
        <v>2047989.8879999998</v>
      </c>
      <c r="CE151" s="64"/>
      <c r="CF151" s="58">
        <f>CE151*$E151*$F151*$H151*$L151*$CF$9</f>
        <v>0</v>
      </c>
      <c r="CG151" s="60">
        <v>8</v>
      </c>
      <c r="CH151" s="58">
        <f>CG151*$E151*$F151*$H151*$L151*$CH$9</f>
        <v>273065.31839999999</v>
      </c>
      <c r="CI151" s="60">
        <v>3</v>
      </c>
      <c r="CJ151" s="58">
        <f>CI151*$E151*$F151*$H151*$L151*$CJ$9</f>
        <v>102399.4944</v>
      </c>
      <c r="CK151" s="60">
        <v>3</v>
      </c>
      <c r="CL151" s="58">
        <f>CK151*$E151*$F151*$H151*$L151*$CL$9</f>
        <v>102399.4944</v>
      </c>
      <c r="CM151" s="60">
        <v>16</v>
      </c>
      <c r="CN151" s="58">
        <f>CM151*$E151*$F151*$H151*$L151*$CN$9</f>
        <v>546130.63679999998</v>
      </c>
      <c r="CO151" s="60">
        <v>2</v>
      </c>
      <c r="CP151" s="58">
        <f>CO151*$E151*$F151*$H151*$L151*$CP$9</f>
        <v>68266.329599999997</v>
      </c>
      <c r="CQ151" s="114">
        <v>5</v>
      </c>
      <c r="CR151" s="58">
        <f>CQ151*$E151*$F151*$H151*$M151*$CR$9</f>
        <v>226538.56400000001</v>
      </c>
      <c r="CS151" s="114">
        <v>6</v>
      </c>
      <c r="CT151" s="58">
        <f>CS151*$E151*$F151*$H151*$N151*$CT$9</f>
        <v>313293.6912</v>
      </c>
      <c r="CU151" s="60"/>
      <c r="CV151" s="58">
        <f>CU151*E151*F151*H151</f>
        <v>0</v>
      </c>
      <c r="CW151" s="60"/>
      <c r="CX151" s="58"/>
      <c r="CY151" s="58"/>
      <c r="CZ151" s="58">
        <f>SUM(CY151*$E151*$F151*$H151*$K151*$R$9)</f>
        <v>0</v>
      </c>
      <c r="DA151" s="58"/>
      <c r="DB151" s="58"/>
      <c r="DC151" s="58"/>
      <c r="DD151" s="58"/>
      <c r="DE151" s="70">
        <f>SUM(Q151+O151+AA151+S151+U151+AC151+Y151+W151+AE151+AI151+AG151+AK151+AM151+AQ151+BM151+BS151+AO151+BA151+BC151+CE151+CG151+CC151+CI151+CK151+BW151+BY151+AS151+AU151+AW151+AY151+BO151+BQ151+BU151+BE151+BG151+BI151+BK151+CA151+CM151+CO151+CQ151+CS151+CU151+CW151+DA151+DC151)</f>
        <v>319</v>
      </c>
      <c r="DF151" s="70">
        <f>SUM(R151+P151+AB151+T151+V151+AD151+Z151+X151+AF151+AJ151+AH151+AL151+AN151+AR151+BN151+BT151+AP151+BB151+BD151+CF151+CH151+CD151+CJ151+CL151+BX151+BZ151+AT151+AV151+AX151+AZ151+BP151+BR151+BV151+BF151+BH151+BJ151+BL151+CB151+CN151+CP151+CR151+CT151+CV151+CX151+DB151+DD151)</f>
        <v>10062985.2344</v>
      </c>
      <c r="DG151" s="71">
        <v>379</v>
      </c>
      <c r="DH151" s="71">
        <v>11741808.691199996</v>
      </c>
      <c r="DI151" s="72">
        <f t="shared" si="232"/>
        <v>698</v>
      </c>
      <c r="DJ151" s="72">
        <f t="shared" si="232"/>
        <v>21804793.925599996</v>
      </c>
    </row>
    <row r="152" spans="1:128" s="1" customFormat="1" ht="15" hidden="1" x14ac:dyDescent="0.25">
      <c r="A152" s="37">
        <v>25</v>
      </c>
      <c r="B152" s="37"/>
      <c r="C152" s="196" t="s">
        <v>397</v>
      </c>
      <c r="D152" s="161" t="s">
        <v>398</v>
      </c>
      <c r="E152" s="50">
        <v>13916</v>
      </c>
      <c r="F152" s="117"/>
      <c r="G152" s="52"/>
      <c r="H152" s="41"/>
      <c r="I152" s="42"/>
      <c r="J152" s="42"/>
      <c r="K152" s="99">
        <v>1.4</v>
      </c>
      <c r="L152" s="99">
        <v>1.68</v>
      </c>
      <c r="M152" s="99">
        <v>2.23</v>
      </c>
      <c r="N152" s="100">
        <v>2.57</v>
      </c>
      <c r="O152" s="118">
        <f t="shared" ref="O152:AT152" si="290">SUM(O153:O155)</f>
        <v>23</v>
      </c>
      <c r="P152" s="118">
        <f t="shared" si="290"/>
        <v>824495.16799999995</v>
      </c>
      <c r="Q152" s="118">
        <f t="shared" si="290"/>
        <v>0</v>
      </c>
      <c r="R152" s="118">
        <f t="shared" si="290"/>
        <v>0</v>
      </c>
      <c r="S152" s="118">
        <f t="shared" si="290"/>
        <v>0</v>
      </c>
      <c r="T152" s="118">
        <f t="shared" si="290"/>
        <v>0</v>
      </c>
      <c r="U152" s="118">
        <f t="shared" si="290"/>
        <v>0</v>
      </c>
      <c r="V152" s="118">
        <f t="shared" si="290"/>
        <v>0</v>
      </c>
      <c r="W152" s="118">
        <f t="shared" si="290"/>
        <v>0</v>
      </c>
      <c r="X152" s="118">
        <f t="shared" si="290"/>
        <v>0</v>
      </c>
      <c r="Y152" s="118">
        <f t="shared" si="290"/>
        <v>0</v>
      </c>
      <c r="Z152" s="118">
        <f t="shared" si="290"/>
        <v>0</v>
      </c>
      <c r="AA152" s="118">
        <f t="shared" si="290"/>
        <v>0</v>
      </c>
      <c r="AB152" s="118">
        <f t="shared" si="290"/>
        <v>0</v>
      </c>
      <c r="AC152" s="118">
        <f t="shared" si="290"/>
        <v>0</v>
      </c>
      <c r="AD152" s="118">
        <f t="shared" si="290"/>
        <v>0</v>
      </c>
      <c r="AE152" s="118">
        <f t="shared" si="290"/>
        <v>0</v>
      </c>
      <c r="AF152" s="118">
        <f t="shared" si="290"/>
        <v>0</v>
      </c>
      <c r="AG152" s="118">
        <f t="shared" si="290"/>
        <v>0</v>
      </c>
      <c r="AH152" s="118">
        <f t="shared" si="290"/>
        <v>0</v>
      </c>
      <c r="AI152" s="118">
        <f t="shared" si="290"/>
        <v>0</v>
      </c>
      <c r="AJ152" s="118">
        <f t="shared" si="290"/>
        <v>0</v>
      </c>
      <c r="AK152" s="118">
        <f t="shared" si="290"/>
        <v>0</v>
      </c>
      <c r="AL152" s="118">
        <f t="shared" si="290"/>
        <v>0</v>
      </c>
      <c r="AM152" s="118">
        <f t="shared" si="290"/>
        <v>0</v>
      </c>
      <c r="AN152" s="118">
        <f t="shared" si="290"/>
        <v>0</v>
      </c>
      <c r="AO152" s="118">
        <f t="shared" si="290"/>
        <v>0</v>
      </c>
      <c r="AP152" s="118">
        <f t="shared" si="290"/>
        <v>0</v>
      </c>
      <c r="AQ152" s="118">
        <f t="shared" si="290"/>
        <v>0</v>
      </c>
      <c r="AR152" s="118">
        <f t="shared" si="290"/>
        <v>0</v>
      </c>
      <c r="AS152" s="118">
        <f t="shared" si="290"/>
        <v>0</v>
      </c>
      <c r="AT152" s="118">
        <f t="shared" si="290"/>
        <v>0</v>
      </c>
      <c r="AU152" s="118">
        <f t="shared" ref="AU152:DF152" si="291">SUM(AU153:AU155)</f>
        <v>0</v>
      </c>
      <c r="AV152" s="118">
        <f t="shared" si="291"/>
        <v>0</v>
      </c>
      <c r="AW152" s="118">
        <f t="shared" si="291"/>
        <v>0</v>
      </c>
      <c r="AX152" s="118">
        <f t="shared" si="291"/>
        <v>0</v>
      </c>
      <c r="AY152" s="118">
        <f t="shared" si="291"/>
        <v>0</v>
      </c>
      <c r="AZ152" s="118">
        <f t="shared" si="291"/>
        <v>0</v>
      </c>
      <c r="BA152" s="118">
        <f t="shared" si="291"/>
        <v>0</v>
      </c>
      <c r="BB152" s="118">
        <f t="shared" si="291"/>
        <v>0</v>
      </c>
      <c r="BC152" s="118">
        <f t="shared" si="291"/>
        <v>0</v>
      </c>
      <c r="BD152" s="118">
        <f t="shared" si="291"/>
        <v>0</v>
      </c>
      <c r="BE152" s="118">
        <f t="shared" si="291"/>
        <v>0</v>
      </c>
      <c r="BF152" s="118">
        <f t="shared" si="291"/>
        <v>0</v>
      </c>
      <c r="BG152" s="118">
        <f t="shared" si="291"/>
        <v>0</v>
      </c>
      <c r="BH152" s="118">
        <f t="shared" si="291"/>
        <v>0</v>
      </c>
      <c r="BI152" s="118">
        <f t="shared" si="291"/>
        <v>0</v>
      </c>
      <c r="BJ152" s="118">
        <f t="shared" si="291"/>
        <v>0</v>
      </c>
      <c r="BK152" s="118">
        <f t="shared" si="291"/>
        <v>0</v>
      </c>
      <c r="BL152" s="118">
        <f t="shared" si="291"/>
        <v>0</v>
      </c>
      <c r="BM152" s="118">
        <f t="shared" si="291"/>
        <v>0</v>
      </c>
      <c r="BN152" s="118">
        <f t="shared" si="291"/>
        <v>0</v>
      </c>
      <c r="BO152" s="118">
        <f t="shared" si="291"/>
        <v>0</v>
      </c>
      <c r="BP152" s="118">
        <f t="shared" si="291"/>
        <v>0</v>
      </c>
      <c r="BQ152" s="118">
        <f t="shared" si="291"/>
        <v>0</v>
      </c>
      <c r="BR152" s="118">
        <f t="shared" si="291"/>
        <v>0</v>
      </c>
      <c r="BS152" s="118">
        <f t="shared" si="291"/>
        <v>0</v>
      </c>
      <c r="BT152" s="118">
        <f t="shared" si="291"/>
        <v>0</v>
      </c>
      <c r="BU152" s="118">
        <f t="shared" si="291"/>
        <v>0</v>
      </c>
      <c r="BV152" s="118">
        <f t="shared" si="291"/>
        <v>0</v>
      </c>
      <c r="BW152" s="118">
        <f t="shared" si="291"/>
        <v>0</v>
      </c>
      <c r="BX152" s="118">
        <f t="shared" si="291"/>
        <v>0</v>
      </c>
      <c r="BY152" s="118">
        <f t="shared" si="291"/>
        <v>0</v>
      </c>
      <c r="BZ152" s="118">
        <f t="shared" si="291"/>
        <v>0</v>
      </c>
      <c r="CA152" s="118">
        <f t="shared" si="291"/>
        <v>0</v>
      </c>
      <c r="CB152" s="118">
        <f t="shared" si="291"/>
        <v>0</v>
      </c>
      <c r="CC152" s="118">
        <f t="shared" si="291"/>
        <v>0</v>
      </c>
      <c r="CD152" s="118">
        <f t="shared" si="291"/>
        <v>0</v>
      </c>
      <c r="CE152" s="118">
        <f t="shared" si="291"/>
        <v>0</v>
      </c>
      <c r="CF152" s="118">
        <f t="shared" si="291"/>
        <v>0</v>
      </c>
      <c r="CG152" s="118">
        <f t="shared" si="291"/>
        <v>0</v>
      </c>
      <c r="CH152" s="118">
        <f t="shared" si="291"/>
        <v>0</v>
      </c>
      <c r="CI152" s="118">
        <f t="shared" si="291"/>
        <v>0</v>
      </c>
      <c r="CJ152" s="118">
        <f t="shared" si="291"/>
        <v>0</v>
      </c>
      <c r="CK152" s="118">
        <f t="shared" si="291"/>
        <v>0</v>
      </c>
      <c r="CL152" s="118">
        <f t="shared" si="291"/>
        <v>0</v>
      </c>
      <c r="CM152" s="118">
        <f t="shared" si="291"/>
        <v>0</v>
      </c>
      <c r="CN152" s="118">
        <f t="shared" si="291"/>
        <v>0</v>
      </c>
      <c r="CO152" s="118">
        <f t="shared" si="291"/>
        <v>0</v>
      </c>
      <c r="CP152" s="118">
        <f t="shared" si="291"/>
        <v>0</v>
      </c>
      <c r="CQ152" s="118">
        <f t="shared" si="291"/>
        <v>0</v>
      </c>
      <c r="CR152" s="118">
        <f t="shared" si="291"/>
        <v>0</v>
      </c>
      <c r="CS152" s="118">
        <f t="shared" si="291"/>
        <v>0</v>
      </c>
      <c r="CT152" s="118">
        <f t="shared" si="291"/>
        <v>0</v>
      </c>
      <c r="CU152" s="118">
        <f t="shared" si="291"/>
        <v>0</v>
      </c>
      <c r="CV152" s="118">
        <f t="shared" si="291"/>
        <v>0</v>
      </c>
      <c r="CW152" s="118">
        <f t="shared" si="291"/>
        <v>0</v>
      </c>
      <c r="CX152" s="118">
        <f t="shared" si="291"/>
        <v>0</v>
      </c>
      <c r="CY152" s="118">
        <f t="shared" si="291"/>
        <v>0</v>
      </c>
      <c r="CZ152" s="118">
        <f t="shared" si="291"/>
        <v>0</v>
      </c>
      <c r="DA152" s="118">
        <f t="shared" si="291"/>
        <v>0</v>
      </c>
      <c r="DB152" s="118">
        <f t="shared" si="291"/>
        <v>0</v>
      </c>
      <c r="DC152" s="118">
        <f t="shared" si="291"/>
        <v>0</v>
      </c>
      <c r="DD152" s="118">
        <f t="shared" si="291"/>
        <v>0</v>
      </c>
      <c r="DE152" s="118">
        <f t="shared" si="291"/>
        <v>23</v>
      </c>
      <c r="DF152" s="118">
        <f t="shared" si="291"/>
        <v>824495.16799999995</v>
      </c>
      <c r="DG152" s="46">
        <v>160</v>
      </c>
      <c r="DH152" s="46">
        <v>12953847.759999998</v>
      </c>
      <c r="DI152" s="47">
        <f t="shared" si="232"/>
        <v>183</v>
      </c>
      <c r="DJ152" s="47">
        <f t="shared" si="232"/>
        <v>13778342.927999998</v>
      </c>
    </row>
    <row r="153" spans="1:128" s="1" customFormat="1" ht="30" hidden="1" x14ac:dyDescent="0.25">
      <c r="A153" s="23"/>
      <c r="B153" s="23">
        <v>119</v>
      </c>
      <c r="C153" s="48" t="s">
        <v>399</v>
      </c>
      <c r="D153" s="162" t="s">
        <v>400</v>
      </c>
      <c r="E153" s="50">
        <v>13916</v>
      </c>
      <c r="F153" s="51">
        <v>1.84</v>
      </c>
      <c r="G153" s="52"/>
      <c r="H153" s="53">
        <v>1</v>
      </c>
      <c r="I153" s="54"/>
      <c r="J153" s="54"/>
      <c r="K153" s="55">
        <v>1.4</v>
      </c>
      <c r="L153" s="55">
        <v>1.68</v>
      </c>
      <c r="M153" s="55">
        <v>2.23</v>
      </c>
      <c r="N153" s="56">
        <v>2.57</v>
      </c>
      <c r="O153" s="201">
        <v>23</v>
      </c>
      <c r="P153" s="58">
        <f>SUM(O153*$E153*$F153*$H153*$K153*$P$9)</f>
        <v>824495.16799999995</v>
      </c>
      <c r="Q153" s="202"/>
      <c r="R153" s="58">
        <f>SUM(Q153*$E153*$F153*$H153*$K153*$R$9)</f>
        <v>0</v>
      </c>
      <c r="S153" s="202"/>
      <c r="T153" s="60">
        <f>SUM(S153*$E153*$F153*$H153*$K153*$T$9)</f>
        <v>0</v>
      </c>
      <c r="U153" s="202"/>
      <c r="V153" s="58">
        <f>SUM(U153*$E153*$F153*$H153*$K153*$V$9)</f>
        <v>0</v>
      </c>
      <c r="W153" s="202"/>
      <c r="X153" s="58">
        <f>SUM(W153*$E153*$F153*$H153*$K153*$X$9)</f>
        <v>0</v>
      </c>
      <c r="Y153" s="64"/>
      <c r="Z153" s="60">
        <f>SUM(Y153*$E153*$F153*$H153*$K153*$Z$9)</f>
        <v>0</v>
      </c>
      <c r="AA153" s="105"/>
      <c r="AB153" s="58"/>
      <c r="AC153" s="202"/>
      <c r="AD153" s="58"/>
      <c r="AE153" s="202"/>
      <c r="AF153" s="58"/>
      <c r="AG153" s="202"/>
      <c r="AH153" s="58"/>
      <c r="AI153" s="202"/>
      <c r="AJ153" s="58"/>
      <c r="AK153" s="202"/>
      <c r="AL153" s="58">
        <f>AK153*$E153*$F153*$H153*$L153*$AL$9</f>
        <v>0</v>
      </c>
      <c r="AM153" s="105"/>
      <c r="AN153" s="58">
        <f>SUM(AM153*$E153*$F153*$H153*$K153*$AN$9)</f>
        <v>0</v>
      </c>
      <c r="AO153" s="202"/>
      <c r="AP153" s="60">
        <f>SUM(AO153*$E153*$F153*$H153*$K153*$AP$9)</f>
        <v>0</v>
      </c>
      <c r="AQ153" s="202"/>
      <c r="AR153" s="58">
        <f>SUM(AQ153*$E153*$F153*$H153*$K153*$AR$9)</f>
        <v>0</v>
      </c>
      <c r="AS153" s="202"/>
      <c r="AT153" s="58">
        <f>SUM(AS153*$E153*$F153*$H153*$K153*$AT$9)</f>
        <v>0</v>
      </c>
      <c r="AU153" s="202"/>
      <c r="AV153" s="58">
        <f>SUM(AU153*$E153*$F153*$H153*$K153*$AV$9)</f>
        <v>0</v>
      </c>
      <c r="AW153" s="64"/>
      <c r="AX153" s="58">
        <f>SUM(AW153*$E153*$F153*$H153*$K153*$AX$9)</f>
        <v>0</v>
      </c>
      <c r="AY153" s="202"/>
      <c r="AZ153" s="58">
        <f>SUM(AY153*$E153*$F153*$H153*$K153*$AZ$9)</f>
        <v>0</v>
      </c>
      <c r="BA153" s="202"/>
      <c r="BB153" s="58">
        <f>SUM(BA153*$E153*$F153*$H153*$K153*$BB$9)</f>
        <v>0</v>
      </c>
      <c r="BC153" s="202"/>
      <c r="BD153" s="58">
        <f>SUM(BC153*$E153*$F153*$H153*$K153*$BD$9)</f>
        <v>0</v>
      </c>
      <c r="BE153" s="202"/>
      <c r="BF153" s="58">
        <f>SUM(BE153*$E153*$F153*$H153*$K153*$BF$9)</f>
        <v>0</v>
      </c>
      <c r="BG153" s="202"/>
      <c r="BH153" s="58">
        <f>SUM(BG153*$E153*$F153*$H153*$K153*$BH$9)</f>
        <v>0</v>
      </c>
      <c r="BI153" s="202"/>
      <c r="BJ153" s="58">
        <f>SUM(BI153*$E153*$F153*$H153*$K153*$BJ$9)</f>
        <v>0</v>
      </c>
      <c r="BK153" s="202"/>
      <c r="BL153" s="58">
        <f>SUM(BK153*$E153*$F153*$H153*$K153*$BL$9)</f>
        <v>0</v>
      </c>
      <c r="BM153" s="202"/>
      <c r="BN153" s="58">
        <f>BM153*$E153*$F153*$H153*$L153*$BN$9</f>
        <v>0</v>
      </c>
      <c r="BO153" s="202"/>
      <c r="BP153" s="58">
        <f>BO153*$E153*$F153*$H153*$L153*$BP$9</f>
        <v>0</v>
      </c>
      <c r="BQ153" s="124"/>
      <c r="BR153" s="60">
        <f>BQ153*$E153*$F153*$H153*$L153*$BR$9</f>
        <v>0</v>
      </c>
      <c r="BS153" s="202"/>
      <c r="BT153" s="58">
        <f>BS153*$E153*$F153*$H153*$L153*$BT$9</f>
        <v>0</v>
      </c>
      <c r="BU153" s="202"/>
      <c r="BV153" s="58">
        <f>BU153*$E153*$F153*$H153*$L153*$BV$9</f>
        <v>0</v>
      </c>
      <c r="BW153" s="203"/>
      <c r="BX153" s="58">
        <f>BW153*$E153*$F153*$H153*$L153*$BX$9</f>
        <v>0</v>
      </c>
      <c r="BY153" s="202"/>
      <c r="BZ153" s="58">
        <f>BY153*$E153*$F153*$H153*$L153*$BZ$9</f>
        <v>0</v>
      </c>
      <c r="CA153" s="203"/>
      <c r="CB153" s="67">
        <f>CA153*$E153*$F153*$H153*$L153*$CB$9</f>
        <v>0</v>
      </c>
      <c r="CC153" s="202"/>
      <c r="CD153" s="58">
        <f>CC153*$E153*$F153*$H153*$L153*$CD$9</f>
        <v>0</v>
      </c>
      <c r="CE153" s="202"/>
      <c r="CF153" s="58">
        <f>CE153*$E153*$F153*$H153*$L153*$CF$9</f>
        <v>0</v>
      </c>
      <c r="CG153" s="204"/>
      <c r="CH153" s="58">
        <f>CG153*$E153*$F153*$H153*$L153*$CH$9</f>
        <v>0</v>
      </c>
      <c r="CI153" s="202"/>
      <c r="CJ153" s="58">
        <f>CI153*$E153*$F153*$H153*$L153*$CJ$9</f>
        <v>0</v>
      </c>
      <c r="CK153" s="202"/>
      <c r="CL153" s="58">
        <f>CK153*$E153*$F153*$H153*$L153*$CL$9</f>
        <v>0</v>
      </c>
      <c r="CM153" s="202"/>
      <c r="CN153" s="58">
        <f>CM153*$E153*$F153*$H153*$L153*$CN$9</f>
        <v>0</v>
      </c>
      <c r="CO153" s="202"/>
      <c r="CP153" s="58">
        <f>CO153*$E153*$F153*$H153*$L153*$CP$9</f>
        <v>0</v>
      </c>
      <c r="CQ153" s="202"/>
      <c r="CR153" s="58">
        <f>CQ153*$E153*$F153*$H153*$M153*$CR$9</f>
        <v>0</v>
      </c>
      <c r="CS153" s="202"/>
      <c r="CT153" s="58">
        <f>CS153*$E153*$F153*$H153*$N153*$CT$9</f>
        <v>0</v>
      </c>
      <c r="CU153" s="60"/>
      <c r="CV153" s="58">
        <f>CU153*E153*F153*H153</f>
        <v>0</v>
      </c>
      <c r="CW153" s="60"/>
      <c r="CX153" s="58"/>
      <c r="CY153" s="58"/>
      <c r="CZ153" s="58">
        <f>SUM(CY153*$E153*$F153*$H153*$K153*$R$9)</f>
        <v>0</v>
      </c>
      <c r="DA153" s="58"/>
      <c r="DB153" s="58"/>
      <c r="DC153" s="58"/>
      <c r="DD153" s="58"/>
      <c r="DE153" s="70">
        <f t="shared" ref="DE153:DF155" si="292">SUM(Q153+O153+AA153+S153+U153+AC153+Y153+W153+AE153+AI153+AG153+AK153+AM153+AQ153+BM153+BS153+AO153+BA153+BC153+CE153+CG153+CC153+CI153+CK153+BW153+BY153+AS153+AU153+AW153+AY153+BO153+BQ153+BU153+BE153+BG153+BI153+BK153+CA153+CM153+CO153+CQ153+CS153+CU153+CW153+DA153+DC153)</f>
        <v>23</v>
      </c>
      <c r="DF153" s="70">
        <f t="shared" si="292"/>
        <v>824495.16799999995</v>
      </c>
      <c r="DG153" s="71">
        <v>10</v>
      </c>
      <c r="DH153" s="71">
        <v>358476.16000000003</v>
      </c>
      <c r="DI153" s="72">
        <f t="shared" si="232"/>
        <v>33</v>
      </c>
      <c r="DJ153" s="72">
        <f t="shared" si="232"/>
        <v>1182971.328</v>
      </c>
    </row>
    <row r="154" spans="1:128" s="1" customFormat="1" hidden="1" x14ac:dyDescent="0.25">
      <c r="A154" s="23"/>
      <c r="B154" s="23">
        <v>120</v>
      </c>
      <c r="C154" s="48" t="s">
        <v>401</v>
      </c>
      <c r="D154" s="160" t="s">
        <v>402</v>
      </c>
      <c r="E154" s="50">
        <v>13916</v>
      </c>
      <c r="F154" s="51">
        <v>2.1800000000000002</v>
      </c>
      <c r="G154" s="52"/>
      <c r="H154" s="53">
        <v>1</v>
      </c>
      <c r="I154" s="54"/>
      <c r="J154" s="54"/>
      <c r="K154" s="55">
        <v>1.4</v>
      </c>
      <c r="L154" s="55">
        <v>1.68</v>
      </c>
      <c r="M154" s="55">
        <v>2.23</v>
      </c>
      <c r="N154" s="56">
        <v>2.57</v>
      </c>
      <c r="O154" s="155">
        <v>0</v>
      </c>
      <c r="P154" s="58">
        <f>SUM(O154*$E154*$F154*$H154*$K154*$P$9)</f>
        <v>0</v>
      </c>
      <c r="Q154" s="202">
        <v>0</v>
      </c>
      <c r="R154" s="58">
        <f>SUM(Q154*$E154*$F154*$H154*$K154*$R$9)</f>
        <v>0</v>
      </c>
      <c r="S154" s="202">
        <v>0</v>
      </c>
      <c r="T154" s="60">
        <f>SUM(S154*$E154*$F154*$H154*$K154*$T$9)</f>
        <v>0</v>
      </c>
      <c r="U154" s="202">
        <v>0</v>
      </c>
      <c r="V154" s="58">
        <f>SUM(U154*$E154*$F154*$H154*$K154*$V$9)</f>
        <v>0</v>
      </c>
      <c r="W154" s="202">
        <v>0</v>
      </c>
      <c r="X154" s="58">
        <f>SUM(W154*$E154*$F154*$H154*$K154*$X$9)</f>
        <v>0</v>
      </c>
      <c r="Y154" s="64"/>
      <c r="Z154" s="60">
        <f>SUM(Y154*$E154*$F154*$H154*$K154*$Z$9)</f>
        <v>0</v>
      </c>
      <c r="AA154" s="105"/>
      <c r="AB154" s="58"/>
      <c r="AC154" s="202"/>
      <c r="AD154" s="58"/>
      <c r="AE154" s="202"/>
      <c r="AF154" s="58"/>
      <c r="AG154" s="202"/>
      <c r="AH154" s="58"/>
      <c r="AI154" s="202"/>
      <c r="AJ154" s="58"/>
      <c r="AK154" s="202">
        <v>0</v>
      </c>
      <c r="AL154" s="58">
        <f>AK154*$E154*$F154*$H154*$L154*$AL$9</f>
        <v>0</v>
      </c>
      <c r="AM154" s="105"/>
      <c r="AN154" s="58">
        <f>SUM(AM154*$E154*$F154*$H154*$K154*$AN$9)</f>
        <v>0</v>
      </c>
      <c r="AO154" s="202"/>
      <c r="AP154" s="60">
        <f>SUM(AO154*$E154*$F154*$H154*$K154*$AP$9)</f>
        <v>0</v>
      </c>
      <c r="AQ154" s="202">
        <v>0</v>
      </c>
      <c r="AR154" s="58">
        <f>SUM(AQ154*$E154*$F154*$H154*$K154*$AR$9)</f>
        <v>0</v>
      </c>
      <c r="AS154" s="202">
        <v>0</v>
      </c>
      <c r="AT154" s="58">
        <f>SUM(AS154*$E154*$F154*$H154*$K154*$AT$9)</f>
        <v>0</v>
      </c>
      <c r="AU154" s="202"/>
      <c r="AV154" s="58">
        <f>SUM(AU154*$E154*$F154*$H154*$K154*$AV$9)</f>
        <v>0</v>
      </c>
      <c r="AW154" s="64"/>
      <c r="AX154" s="58">
        <f>SUM(AW154*$E154*$F154*$H154*$K154*$AX$9)</f>
        <v>0</v>
      </c>
      <c r="AY154" s="202"/>
      <c r="AZ154" s="58">
        <f>SUM(AY154*$E154*$F154*$H154*$K154*$AZ$9)</f>
        <v>0</v>
      </c>
      <c r="BA154" s="202">
        <v>0</v>
      </c>
      <c r="BB154" s="58">
        <f>SUM(BA154*$E154*$F154*$H154*$K154*$BB$9)</f>
        <v>0</v>
      </c>
      <c r="BC154" s="202"/>
      <c r="BD154" s="58">
        <f>SUM(BC154*$E154*$F154*$H154*$K154*$BD$9)</f>
        <v>0</v>
      </c>
      <c r="BE154" s="202">
        <v>0</v>
      </c>
      <c r="BF154" s="58">
        <f>SUM(BE154*$E154*$F154*$H154*$K154*$BF$9)</f>
        <v>0</v>
      </c>
      <c r="BG154" s="202">
        <v>0</v>
      </c>
      <c r="BH154" s="58">
        <f>SUM(BG154*$E154*$F154*$H154*$K154*$BH$9)</f>
        <v>0</v>
      </c>
      <c r="BI154" s="202">
        <v>0</v>
      </c>
      <c r="BJ154" s="58">
        <f>SUM(BI154*$E154*$F154*$H154*$K154*$BJ$9)</f>
        <v>0</v>
      </c>
      <c r="BK154" s="202"/>
      <c r="BL154" s="58">
        <f>SUM(BK154*$E154*$F154*$H154*$K154*$BL$9)</f>
        <v>0</v>
      </c>
      <c r="BM154" s="202">
        <v>0</v>
      </c>
      <c r="BN154" s="58">
        <f>BM154*$E154*$F154*$H154*$L154*$BN$9</f>
        <v>0</v>
      </c>
      <c r="BO154" s="202">
        <v>0</v>
      </c>
      <c r="BP154" s="58">
        <f>BO154*$E154*$F154*$H154*$L154*$BP$9</f>
        <v>0</v>
      </c>
      <c r="BQ154" s="124">
        <v>0</v>
      </c>
      <c r="BR154" s="60">
        <f>BQ154*$E154*$F154*$H154*$L154*$BR$9</f>
        <v>0</v>
      </c>
      <c r="BS154" s="202">
        <v>0</v>
      </c>
      <c r="BT154" s="58">
        <f>BS154*$E154*$F154*$H154*$L154*$BT$9</f>
        <v>0</v>
      </c>
      <c r="BU154" s="202">
        <v>0</v>
      </c>
      <c r="BV154" s="58">
        <f>BU154*$E154*$F154*$H154*$L154*$BV$9</f>
        <v>0</v>
      </c>
      <c r="BW154" s="203">
        <v>0</v>
      </c>
      <c r="BX154" s="58">
        <f>BW154*$E154*$F154*$H154*$L154*$BX$9</f>
        <v>0</v>
      </c>
      <c r="BY154" s="202"/>
      <c r="BZ154" s="58">
        <f>BY154*$E154*$F154*$H154*$L154*$BZ$9</f>
        <v>0</v>
      </c>
      <c r="CA154" s="203"/>
      <c r="CB154" s="67">
        <f>CA154*$E154*$F154*$H154*$L154*$CB$9</f>
        <v>0</v>
      </c>
      <c r="CC154" s="202">
        <v>0</v>
      </c>
      <c r="CD154" s="58">
        <f>CC154*$E154*$F154*$H154*$L154*$CD$9</f>
        <v>0</v>
      </c>
      <c r="CE154" s="202">
        <v>0</v>
      </c>
      <c r="CF154" s="58">
        <f>CE154*$E154*$F154*$H154*$L154*$CF$9</f>
        <v>0</v>
      </c>
      <c r="CG154" s="204">
        <v>0</v>
      </c>
      <c r="CH154" s="58">
        <f>CG154*$E154*$F154*$H154*$L154*$CH$9</f>
        <v>0</v>
      </c>
      <c r="CI154" s="202">
        <v>0</v>
      </c>
      <c r="CJ154" s="58">
        <f>CI154*$E154*$F154*$H154*$L154*$CJ$9</f>
        <v>0</v>
      </c>
      <c r="CK154" s="202"/>
      <c r="CL154" s="58">
        <f>CK154*$E154*$F154*$H154*$L154*$CL$9</f>
        <v>0</v>
      </c>
      <c r="CM154" s="202"/>
      <c r="CN154" s="58">
        <f>CM154*$E154*$F154*$H154*$L154*$CN$9</f>
        <v>0</v>
      </c>
      <c r="CO154" s="202">
        <v>0</v>
      </c>
      <c r="CP154" s="58">
        <f>CO154*$E154*$F154*$H154*$L154*$CP$9</f>
        <v>0</v>
      </c>
      <c r="CQ154" s="202">
        <v>0</v>
      </c>
      <c r="CR154" s="58">
        <f>CQ154*$E154*$F154*$H154*$M154*$CR$9</f>
        <v>0</v>
      </c>
      <c r="CS154" s="202">
        <v>0</v>
      </c>
      <c r="CT154" s="58">
        <f>CS154*$E154*$F154*$H154*$N154*$CT$9</f>
        <v>0</v>
      </c>
      <c r="CU154" s="60"/>
      <c r="CV154" s="58">
        <f>CU154*E154*F154*H154</f>
        <v>0</v>
      </c>
      <c r="CW154" s="60"/>
      <c r="CX154" s="58"/>
      <c r="CY154" s="58"/>
      <c r="CZ154" s="58">
        <f>SUM(CY154*$E154*$F154*$H154*$K154*$R$9)</f>
        <v>0</v>
      </c>
      <c r="DA154" s="58"/>
      <c r="DB154" s="58"/>
      <c r="DC154" s="58"/>
      <c r="DD154" s="58"/>
      <c r="DE154" s="70">
        <f t="shared" si="292"/>
        <v>0</v>
      </c>
      <c r="DF154" s="70">
        <f t="shared" si="292"/>
        <v>0</v>
      </c>
      <c r="DG154" s="71">
        <v>0</v>
      </c>
      <c r="DH154" s="71">
        <v>0</v>
      </c>
      <c r="DI154" s="72">
        <f t="shared" si="232"/>
        <v>0</v>
      </c>
      <c r="DJ154" s="72">
        <f t="shared" si="232"/>
        <v>0</v>
      </c>
    </row>
    <row r="155" spans="1:128" s="1" customFormat="1" hidden="1" x14ac:dyDescent="0.25">
      <c r="A155" s="23"/>
      <c r="B155" s="23">
        <v>121</v>
      </c>
      <c r="C155" s="48" t="s">
        <v>403</v>
      </c>
      <c r="D155" s="160" t="s">
        <v>404</v>
      </c>
      <c r="E155" s="50">
        <v>13916</v>
      </c>
      <c r="F155" s="51">
        <v>4.3099999999999996</v>
      </c>
      <c r="G155" s="52"/>
      <c r="H155" s="53">
        <v>1</v>
      </c>
      <c r="I155" s="54"/>
      <c r="J155" s="54"/>
      <c r="K155" s="55">
        <v>1.4</v>
      </c>
      <c r="L155" s="55">
        <v>1.68</v>
      </c>
      <c r="M155" s="55">
        <v>2.23</v>
      </c>
      <c r="N155" s="56">
        <v>2.57</v>
      </c>
      <c r="O155" s="155"/>
      <c r="P155" s="58">
        <f>SUM(O155*$E155*$F155*$H155*$K155*$P$9)</f>
        <v>0</v>
      </c>
      <c r="Q155" s="202"/>
      <c r="R155" s="58">
        <f>SUM(Q155*$E155*$F155*$H155*$K155*$R$9)</f>
        <v>0</v>
      </c>
      <c r="S155" s="202">
        <v>0</v>
      </c>
      <c r="T155" s="60">
        <f>SUM(S155*$E155*$F155*$H155*$K155*$T$9)</f>
        <v>0</v>
      </c>
      <c r="U155" s="202">
        <v>0</v>
      </c>
      <c r="V155" s="58">
        <f>SUM(U155*$E155*$F155*$H155*$K155*$V$9)</f>
        <v>0</v>
      </c>
      <c r="W155" s="202">
        <v>0</v>
      </c>
      <c r="X155" s="58">
        <f>SUM(W155*$E155*$F155*$H155*$K155*$X$9)</f>
        <v>0</v>
      </c>
      <c r="Y155" s="64"/>
      <c r="Z155" s="60">
        <f>SUM(Y155*$E155*$F155*$H155*$K155*$Z$9)</f>
        <v>0</v>
      </c>
      <c r="AA155" s="105"/>
      <c r="AB155" s="58"/>
      <c r="AC155" s="202"/>
      <c r="AD155" s="58"/>
      <c r="AE155" s="202"/>
      <c r="AF155" s="58"/>
      <c r="AG155" s="202"/>
      <c r="AH155" s="58"/>
      <c r="AI155" s="202"/>
      <c r="AJ155" s="58"/>
      <c r="AK155" s="202">
        <v>0</v>
      </c>
      <c r="AL155" s="58">
        <f>AK155*$E155*$F155*$H155*$L155*$AL$9</f>
        <v>0</v>
      </c>
      <c r="AM155" s="105"/>
      <c r="AN155" s="58">
        <f>SUM(AM155*$E155*$F155*$H155*$K155*$AN$9)</f>
        <v>0</v>
      </c>
      <c r="AO155" s="202"/>
      <c r="AP155" s="60">
        <f>SUM(AO155*$E155*$F155*$H155*$K155*$AP$9)</f>
        <v>0</v>
      </c>
      <c r="AQ155" s="202">
        <v>0</v>
      </c>
      <c r="AR155" s="58">
        <f>SUM(AQ155*$E155*$F155*$H155*$K155*$AR$9)</f>
        <v>0</v>
      </c>
      <c r="AS155" s="202">
        <v>0</v>
      </c>
      <c r="AT155" s="58">
        <f>SUM(AS155*$E155*$F155*$H155*$K155*$AT$9)</f>
        <v>0</v>
      </c>
      <c r="AU155" s="202"/>
      <c r="AV155" s="58">
        <f>SUM(AU155*$E155*$F155*$H155*$K155*$AV$9)</f>
        <v>0</v>
      </c>
      <c r="AW155" s="64"/>
      <c r="AX155" s="58">
        <f>SUM(AW155*$E155*$F155*$H155*$K155*$AX$9)</f>
        <v>0</v>
      </c>
      <c r="AY155" s="202"/>
      <c r="AZ155" s="58">
        <f>SUM(AY155*$E155*$F155*$H155*$K155*$AZ$9)</f>
        <v>0</v>
      </c>
      <c r="BA155" s="202">
        <v>0</v>
      </c>
      <c r="BB155" s="58">
        <f>SUM(BA155*$E155*$F155*$H155*$K155*$BB$9)</f>
        <v>0</v>
      </c>
      <c r="BC155" s="202">
        <v>0</v>
      </c>
      <c r="BD155" s="58">
        <f>SUM(BC155*$E155*$F155*$H155*$K155*$BD$9)</f>
        <v>0</v>
      </c>
      <c r="BE155" s="202">
        <v>0</v>
      </c>
      <c r="BF155" s="58">
        <f>SUM(BE155*$E155*$F155*$H155*$K155*$BF$9)</f>
        <v>0</v>
      </c>
      <c r="BG155" s="202">
        <v>0</v>
      </c>
      <c r="BH155" s="58">
        <f>SUM(BG155*$E155*$F155*$H155*$K155*$BH$9)</f>
        <v>0</v>
      </c>
      <c r="BI155" s="202">
        <v>0</v>
      </c>
      <c r="BJ155" s="58">
        <f>SUM(BI155*$E155*$F155*$H155*$K155*$BJ$9)</f>
        <v>0</v>
      </c>
      <c r="BK155" s="202"/>
      <c r="BL155" s="58">
        <f>SUM(BK155*$E155*$F155*$H155*$K155*$BL$9)</f>
        <v>0</v>
      </c>
      <c r="BM155" s="202">
        <v>0</v>
      </c>
      <c r="BN155" s="58">
        <f>BM155*$E155*$F155*$H155*$L155*$BN$9</f>
        <v>0</v>
      </c>
      <c r="BO155" s="202">
        <v>0</v>
      </c>
      <c r="BP155" s="58">
        <f>BO155*$E155*$F155*$H155*$L155*$BP$9</f>
        <v>0</v>
      </c>
      <c r="BQ155" s="124"/>
      <c r="BR155" s="60">
        <f>BQ155*$E155*$F155*$H155*$L155*$BR$9</f>
        <v>0</v>
      </c>
      <c r="BS155" s="202">
        <v>0</v>
      </c>
      <c r="BT155" s="58">
        <f>BS155*$E155*$F155*$H155*$L155*$BT$9</f>
        <v>0</v>
      </c>
      <c r="BU155" s="202">
        <v>0</v>
      </c>
      <c r="BV155" s="58">
        <f>BU155*$E155*$F155*$H155*$L155*$BV$9</f>
        <v>0</v>
      </c>
      <c r="BW155" s="203"/>
      <c r="BX155" s="58">
        <f>BW155*$E155*$F155*$H155*$L155*$BX$9</f>
        <v>0</v>
      </c>
      <c r="BY155" s="202"/>
      <c r="BZ155" s="58">
        <f>BY155*$E155*$F155*$H155*$L155*$BZ$9</f>
        <v>0</v>
      </c>
      <c r="CA155" s="203"/>
      <c r="CB155" s="67">
        <f>CA155*$E155*$F155*$H155*$L155*$CB$9</f>
        <v>0</v>
      </c>
      <c r="CC155" s="202">
        <v>0</v>
      </c>
      <c r="CD155" s="58">
        <f>CC155*$E155*$F155*$H155*$L155*$CD$9</f>
        <v>0</v>
      </c>
      <c r="CE155" s="202">
        <v>0</v>
      </c>
      <c r="CF155" s="58">
        <f>CE155*$E155*$F155*$H155*$L155*$CF$9</f>
        <v>0</v>
      </c>
      <c r="CG155" s="204">
        <v>0</v>
      </c>
      <c r="CH155" s="58">
        <f>CG155*$E155*$F155*$H155*$L155*$CH$9</f>
        <v>0</v>
      </c>
      <c r="CI155" s="202">
        <v>0</v>
      </c>
      <c r="CJ155" s="58">
        <f>CI155*$E155*$F155*$H155*$L155*$CJ$9</f>
        <v>0</v>
      </c>
      <c r="CK155" s="202"/>
      <c r="CL155" s="58">
        <f>CK155*$E155*$F155*$H155*$L155*$CL$9</f>
        <v>0</v>
      </c>
      <c r="CM155" s="202"/>
      <c r="CN155" s="58">
        <f>CM155*$E155*$F155*$H155*$L155*$CN$9</f>
        <v>0</v>
      </c>
      <c r="CO155" s="202">
        <v>0</v>
      </c>
      <c r="CP155" s="58">
        <f>CO155*$E155*$F155*$H155*$L155*$CP$9</f>
        <v>0</v>
      </c>
      <c r="CQ155" s="202">
        <v>0</v>
      </c>
      <c r="CR155" s="58">
        <f>CQ155*$E155*$F155*$H155*$M155*$CR$9</f>
        <v>0</v>
      </c>
      <c r="CS155" s="202">
        <v>0</v>
      </c>
      <c r="CT155" s="58">
        <f>CS155*$E155*$F155*$H155*$N155*$CT$9</f>
        <v>0</v>
      </c>
      <c r="CU155" s="60"/>
      <c r="CV155" s="58">
        <f>CU155*E155*F155*H155</f>
        <v>0</v>
      </c>
      <c r="CW155" s="60"/>
      <c r="CX155" s="58"/>
      <c r="CY155" s="58"/>
      <c r="CZ155" s="58">
        <f>SUM(CY155*$E155*$F155*$H155*$K155*$R$9)</f>
        <v>0</v>
      </c>
      <c r="DA155" s="58"/>
      <c r="DB155" s="58"/>
      <c r="DC155" s="58"/>
      <c r="DD155" s="58"/>
      <c r="DE155" s="70">
        <f t="shared" si="292"/>
        <v>0</v>
      </c>
      <c r="DF155" s="70">
        <f t="shared" si="292"/>
        <v>0</v>
      </c>
      <c r="DG155" s="71">
        <v>150</v>
      </c>
      <c r="DH155" s="71">
        <v>12595371.599999998</v>
      </c>
      <c r="DI155" s="72">
        <f t="shared" si="232"/>
        <v>150</v>
      </c>
      <c r="DJ155" s="72">
        <f t="shared" si="232"/>
        <v>12595371.599999998</v>
      </c>
    </row>
    <row r="156" spans="1:128" s="1" customFormat="1" ht="15" hidden="1" x14ac:dyDescent="0.25">
      <c r="A156" s="37">
        <v>26</v>
      </c>
      <c r="B156" s="37"/>
      <c r="C156" s="196" t="s">
        <v>405</v>
      </c>
      <c r="D156" s="161" t="s">
        <v>406</v>
      </c>
      <c r="E156" s="50">
        <v>13916</v>
      </c>
      <c r="F156" s="117"/>
      <c r="G156" s="52"/>
      <c r="H156" s="41"/>
      <c r="I156" s="42"/>
      <c r="J156" s="42"/>
      <c r="K156" s="99">
        <v>1.4</v>
      </c>
      <c r="L156" s="99">
        <v>1.68</v>
      </c>
      <c r="M156" s="99">
        <v>2.23</v>
      </c>
      <c r="N156" s="100">
        <v>2.57</v>
      </c>
      <c r="O156" s="118">
        <f>O157</f>
        <v>0</v>
      </c>
      <c r="P156" s="118">
        <f t="shared" ref="P156:CA156" si="293">P157</f>
        <v>0</v>
      </c>
      <c r="Q156" s="118">
        <f t="shared" si="293"/>
        <v>0</v>
      </c>
      <c r="R156" s="118">
        <f t="shared" si="293"/>
        <v>0</v>
      </c>
      <c r="S156" s="118">
        <f t="shared" si="293"/>
        <v>0</v>
      </c>
      <c r="T156" s="118">
        <f t="shared" si="293"/>
        <v>0</v>
      </c>
      <c r="U156" s="118">
        <f t="shared" si="293"/>
        <v>0</v>
      </c>
      <c r="V156" s="118">
        <f t="shared" si="293"/>
        <v>0</v>
      </c>
      <c r="W156" s="118">
        <f t="shared" si="293"/>
        <v>0</v>
      </c>
      <c r="X156" s="118">
        <f t="shared" si="293"/>
        <v>0</v>
      </c>
      <c r="Y156" s="118">
        <f t="shared" si="293"/>
        <v>0</v>
      </c>
      <c r="Z156" s="118">
        <f t="shared" si="293"/>
        <v>0</v>
      </c>
      <c r="AA156" s="118">
        <f t="shared" si="293"/>
        <v>0</v>
      </c>
      <c r="AB156" s="118">
        <f t="shared" si="293"/>
        <v>0</v>
      </c>
      <c r="AC156" s="118">
        <f t="shared" si="293"/>
        <v>0</v>
      </c>
      <c r="AD156" s="118">
        <f t="shared" si="293"/>
        <v>0</v>
      </c>
      <c r="AE156" s="118">
        <f t="shared" si="293"/>
        <v>15</v>
      </c>
      <c r="AF156" s="118">
        <f t="shared" si="293"/>
        <v>286391.27999999997</v>
      </c>
      <c r="AG156" s="118">
        <f t="shared" si="293"/>
        <v>0</v>
      </c>
      <c r="AH156" s="118">
        <f t="shared" si="293"/>
        <v>0</v>
      </c>
      <c r="AI156" s="118">
        <f t="shared" si="293"/>
        <v>0</v>
      </c>
      <c r="AJ156" s="118">
        <f t="shared" si="293"/>
        <v>0</v>
      </c>
      <c r="AK156" s="118">
        <f t="shared" si="293"/>
        <v>0</v>
      </c>
      <c r="AL156" s="118">
        <f t="shared" si="293"/>
        <v>0</v>
      </c>
      <c r="AM156" s="118">
        <f t="shared" si="293"/>
        <v>0</v>
      </c>
      <c r="AN156" s="118">
        <f t="shared" si="293"/>
        <v>0</v>
      </c>
      <c r="AO156" s="118">
        <f t="shared" si="293"/>
        <v>0</v>
      </c>
      <c r="AP156" s="118">
        <f t="shared" si="293"/>
        <v>0</v>
      </c>
      <c r="AQ156" s="118">
        <f t="shared" si="293"/>
        <v>0</v>
      </c>
      <c r="AR156" s="118">
        <f t="shared" si="293"/>
        <v>0</v>
      </c>
      <c r="AS156" s="118">
        <f t="shared" si="293"/>
        <v>0</v>
      </c>
      <c r="AT156" s="118">
        <f t="shared" si="293"/>
        <v>0</v>
      </c>
      <c r="AU156" s="118">
        <f t="shared" si="293"/>
        <v>0</v>
      </c>
      <c r="AV156" s="118">
        <f t="shared" si="293"/>
        <v>0</v>
      </c>
      <c r="AW156" s="118">
        <f t="shared" si="293"/>
        <v>0</v>
      </c>
      <c r="AX156" s="118">
        <f t="shared" si="293"/>
        <v>0</v>
      </c>
      <c r="AY156" s="118">
        <f t="shared" si="293"/>
        <v>0</v>
      </c>
      <c r="AZ156" s="118">
        <f t="shared" si="293"/>
        <v>0</v>
      </c>
      <c r="BA156" s="118">
        <f t="shared" si="293"/>
        <v>0</v>
      </c>
      <c r="BB156" s="118">
        <f t="shared" si="293"/>
        <v>0</v>
      </c>
      <c r="BC156" s="118">
        <f t="shared" si="293"/>
        <v>0</v>
      </c>
      <c r="BD156" s="118">
        <f t="shared" si="293"/>
        <v>0</v>
      </c>
      <c r="BE156" s="118">
        <f t="shared" si="293"/>
        <v>0</v>
      </c>
      <c r="BF156" s="118">
        <f t="shared" si="293"/>
        <v>0</v>
      </c>
      <c r="BG156" s="118">
        <f t="shared" si="293"/>
        <v>0</v>
      </c>
      <c r="BH156" s="118">
        <f t="shared" si="293"/>
        <v>0</v>
      </c>
      <c r="BI156" s="118">
        <f t="shared" si="293"/>
        <v>0</v>
      </c>
      <c r="BJ156" s="118">
        <f t="shared" si="293"/>
        <v>0</v>
      </c>
      <c r="BK156" s="118">
        <f t="shared" si="293"/>
        <v>0</v>
      </c>
      <c r="BL156" s="118">
        <f t="shared" si="293"/>
        <v>0</v>
      </c>
      <c r="BM156" s="118">
        <f t="shared" si="293"/>
        <v>0</v>
      </c>
      <c r="BN156" s="118">
        <f t="shared" si="293"/>
        <v>0</v>
      </c>
      <c r="BO156" s="118">
        <f t="shared" si="293"/>
        <v>0</v>
      </c>
      <c r="BP156" s="118">
        <f t="shared" si="293"/>
        <v>0</v>
      </c>
      <c r="BQ156" s="118">
        <f t="shared" si="293"/>
        <v>0</v>
      </c>
      <c r="BR156" s="118">
        <f t="shared" si="293"/>
        <v>0</v>
      </c>
      <c r="BS156" s="118">
        <f t="shared" si="293"/>
        <v>0</v>
      </c>
      <c r="BT156" s="118">
        <f t="shared" si="293"/>
        <v>0</v>
      </c>
      <c r="BU156" s="118">
        <f t="shared" si="293"/>
        <v>0</v>
      </c>
      <c r="BV156" s="118">
        <f t="shared" si="293"/>
        <v>0</v>
      </c>
      <c r="BW156" s="118">
        <f t="shared" si="293"/>
        <v>0</v>
      </c>
      <c r="BX156" s="118">
        <f t="shared" si="293"/>
        <v>0</v>
      </c>
      <c r="BY156" s="118">
        <f t="shared" si="293"/>
        <v>6</v>
      </c>
      <c r="BZ156" s="118">
        <f t="shared" si="293"/>
        <v>137467.8144</v>
      </c>
      <c r="CA156" s="118">
        <f t="shared" si="293"/>
        <v>0</v>
      </c>
      <c r="CB156" s="118">
        <f t="shared" ref="CB156:DF156" si="294">CB157</f>
        <v>0</v>
      </c>
      <c r="CC156" s="118">
        <f t="shared" si="294"/>
        <v>20</v>
      </c>
      <c r="CD156" s="118">
        <f t="shared" si="294"/>
        <v>458226.04799999995</v>
      </c>
      <c r="CE156" s="118">
        <f t="shared" si="294"/>
        <v>0</v>
      </c>
      <c r="CF156" s="118">
        <f t="shared" si="294"/>
        <v>0</v>
      </c>
      <c r="CG156" s="118">
        <f t="shared" si="294"/>
        <v>0</v>
      </c>
      <c r="CH156" s="118">
        <f t="shared" si="294"/>
        <v>0</v>
      </c>
      <c r="CI156" s="118">
        <f t="shared" si="294"/>
        <v>0</v>
      </c>
      <c r="CJ156" s="118">
        <f t="shared" si="294"/>
        <v>0</v>
      </c>
      <c r="CK156" s="118">
        <f t="shared" si="294"/>
        <v>0</v>
      </c>
      <c r="CL156" s="118">
        <f t="shared" si="294"/>
        <v>0</v>
      </c>
      <c r="CM156" s="118">
        <f t="shared" si="294"/>
        <v>0</v>
      </c>
      <c r="CN156" s="118">
        <f t="shared" si="294"/>
        <v>0</v>
      </c>
      <c r="CO156" s="118">
        <f t="shared" si="294"/>
        <v>0</v>
      </c>
      <c r="CP156" s="118">
        <f t="shared" si="294"/>
        <v>0</v>
      </c>
      <c r="CQ156" s="118">
        <f t="shared" si="294"/>
        <v>0</v>
      </c>
      <c r="CR156" s="118">
        <f t="shared" si="294"/>
        <v>0</v>
      </c>
      <c r="CS156" s="118">
        <f t="shared" si="294"/>
        <v>0</v>
      </c>
      <c r="CT156" s="118">
        <f t="shared" si="294"/>
        <v>0</v>
      </c>
      <c r="CU156" s="118">
        <f t="shared" si="294"/>
        <v>0</v>
      </c>
      <c r="CV156" s="118">
        <f t="shared" si="294"/>
        <v>0</v>
      </c>
      <c r="CW156" s="118">
        <f t="shared" si="294"/>
        <v>0</v>
      </c>
      <c r="CX156" s="118">
        <f t="shared" si="294"/>
        <v>0</v>
      </c>
      <c r="CY156" s="118">
        <f t="shared" si="294"/>
        <v>0</v>
      </c>
      <c r="CZ156" s="118">
        <f t="shared" si="294"/>
        <v>0</v>
      </c>
      <c r="DA156" s="118">
        <f t="shared" si="294"/>
        <v>0</v>
      </c>
      <c r="DB156" s="118">
        <f t="shared" si="294"/>
        <v>0</v>
      </c>
      <c r="DC156" s="118">
        <f t="shared" si="294"/>
        <v>0</v>
      </c>
      <c r="DD156" s="118">
        <f t="shared" si="294"/>
        <v>0</v>
      </c>
      <c r="DE156" s="118">
        <f t="shared" si="294"/>
        <v>41</v>
      </c>
      <c r="DF156" s="118">
        <f t="shared" si="294"/>
        <v>882085.14240000001</v>
      </c>
      <c r="DG156" s="46">
        <v>0</v>
      </c>
      <c r="DH156" s="46">
        <v>0</v>
      </c>
      <c r="DI156" s="47">
        <f t="shared" si="232"/>
        <v>41</v>
      </c>
      <c r="DJ156" s="47">
        <f t="shared" si="232"/>
        <v>882085.14240000001</v>
      </c>
    </row>
    <row r="157" spans="1:128" s="1" customFormat="1" ht="45" hidden="1" x14ac:dyDescent="0.25">
      <c r="A157" s="23"/>
      <c r="B157" s="23">
        <v>122</v>
      </c>
      <c r="C157" s="48" t="s">
        <v>407</v>
      </c>
      <c r="D157" s="160" t="s">
        <v>408</v>
      </c>
      <c r="E157" s="50">
        <v>13916</v>
      </c>
      <c r="F157" s="51">
        <v>0.98</v>
      </c>
      <c r="G157" s="52"/>
      <c r="H157" s="53">
        <v>1</v>
      </c>
      <c r="I157" s="54"/>
      <c r="J157" s="54"/>
      <c r="K157" s="55">
        <v>1.4</v>
      </c>
      <c r="L157" s="55">
        <v>1.68</v>
      </c>
      <c r="M157" s="55">
        <v>2.23</v>
      </c>
      <c r="N157" s="56">
        <v>2.57</v>
      </c>
      <c r="O157" s="77"/>
      <c r="P157" s="58">
        <f>SUM(O157*$E157*$F157*$H157*$K157*$P$9)</f>
        <v>0</v>
      </c>
      <c r="Q157" s="64"/>
      <c r="R157" s="58">
        <f>SUM(Q157*$E157*$F157*$H157*$K157*$R$9)</f>
        <v>0</v>
      </c>
      <c r="S157" s="64"/>
      <c r="T157" s="60">
        <f>SUM(S157*$E157*$F157*$H157*$K157*$T$9)</f>
        <v>0</v>
      </c>
      <c r="U157" s="64"/>
      <c r="V157" s="58">
        <f>SUM(U157*$E157*$F157*$H157*$K157*$V$9)</f>
        <v>0</v>
      </c>
      <c r="W157" s="64"/>
      <c r="X157" s="58">
        <f>SUM(W157*$E157*$F157*$H157*$K157*$X$9)</f>
        <v>0</v>
      </c>
      <c r="Y157" s="64"/>
      <c r="Z157" s="60">
        <f>SUM(Y157*$E157*$F157*$H157*$K157*$Z$9)</f>
        <v>0</v>
      </c>
      <c r="AA157" s="105">
        <v>0</v>
      </c>
      <c r="AB157" s="58">
        <v>0</v>
      </c>
      <c r="AC157" s="64">
        <v>0</v>
      </c>
      <c r="AD157" s="58">
        <v>0</v>
      </c>
      <c r="AE157" s="60">
        <v>15</v>
      </c>
      <c r="AF157" s="58">
        <f>AE157*F157*E157*H157*K157</f>
        <v>286391.27999999997</v>
      </c>
      <c r="AG157" s="64">
        <v>0</v>
      </c>
      <c r="AH157" s="58">
        <v>0</v>
      </c>
      <c r="AI157" s="64">
        <v>0</v>
      </c>
      <c r="AJ157" s="58">
        <v>0</v>
      </c>
      <c r="AK157" s="64"/>
      <c r="AL157" s="58">
        <f>AK157*$E157*$F157*$H157*$L157*$AL$9</f>
        <v>0</v>
      </c>
      <c r="AM157" s="105"/>
      <c r="AN157" s="58">
        <f>SUM(AM157*$E157*$F157*$H157*$K157*$AN$9)</f>
        <v>0</v>
      </c>
      <c r="AO157" s="64"/>
      <c r="AP157" s="60">
        <f>SUM(AO157*$E157*$F157*$H157*$K157*$AP$9)</f>
        <v>0</v>
      </c>
      <c r="AQ157" s="64"/>
      <c r="AR157" s="58">
        <f>SUM(AQ157*$E157*$F157*$H157*$K157*$AR$9)</f>
        <v>0</v>
      </c>
      <c r="AS157" s="64"/>
      <c r="AT157" s="58">
        <f>SUM(AS157*$E157*$F157*$H157*$K157*$AT$9)</f>
        <v>0</v>
      </c>
      <c r="AU157" s="64"/>
      <c r="AV157" s="58">
        <f>SUM(AU157*$E157*$F157*$H157*$K157*$AV$9)</f>
        <v>0</v>
      </c>
      <c r="AW157" s="64"/>
      <c r="AX157" s="58">
        <f>SUM(AW157*$E157*$F157*$H157*$K157*$AX$9)</f>
        <v>0</v>
      </c>
      <c r="AY157" s="64"/>
      <c r="AZ157" s="58">
        <f>SUM(AY157*$E157*$F157*$H157*$K157*$AZ$9)</f>
        <v>0</v>
      </c>
      <c r="BA157" s="64"/>
      <c r="BB157" s="58">
        <f>SUM(BA157*$E157*$F157*$H157*$K157*$BB$9)</f>
        <v>0</v>
      </c>
      <c r="BC157" s="64"/>
      <c r="BD157" s="58">
        <f>SUM(BC157*$E157*$F157*$H157*$K157*$BD$9)</f>
        <v>0</v>
      </c>
      <c r="BE157" s="64"/>
      <c r="BF157" s="58">
        <f>SUM(BE157*$E157*$F157*$H157*$K157*$BF$9)</f>
        <v>0</v>
      </c>
      <c r="BG157" s="64"/>
      <c r="BH157" s="58">
        <f>SUM(BG157*$E157*$F157*$H157*$K157*$BH$9)</f>
        <v>0</v>
      </c>
      <c r="BI157" s="64"/>
      <c r="BJ157" s="58">
        <f>SUM(BI157*$E157*$F157*$H157*$K157*$BJ$9)</f>
        <v>0</v>
      </c>
      <c r="BK157" s="64"/>
      <c r="BL157" s="58">
        <f>SUM(BK157*$E157*$F157*$H157*$K157*$BL$9)</f>
        <v>0</v>
      </c>
      <c r="BM157" s="64"/>
      <c r="BN157" s="58">
        <f>BM157*$E157*$F157*$H157*$L157*$BN$9</f>
        <v>0</v>
      </c>
      <c r="BO157" s="64"/>
      <c r="BP157" s="58">
        <f>BO157*$E157*$F157*$H157*$L157*$BP$9</f>
        <v>0</v>
      </c>
      <c r="BQ157" s="124"/>
      <c r="BR157" s="60">
        <f>BQ157*$E157*$F157*$H157*$L157*$BR$9</f>
        <v>0</v>
      </c>
      <c r="BS157" s="115"/>
      <c r="BT157" s="58">
        <f>BS157*$E157*$F157*$H157*$L157*$BT$9</f>
        <v>0</v>
      </c>
      <c r="BU157" s="64"/>
      <c r="BV157" s="58">
        <f>BU157*$E157*$F157*$H157*$L157*$BV$9</f>
        <v>0</v>
      </c>
      <c r="BW157" s="73"/>
      <c r="BX157" s="58">
        <f>BW157*$E157*$F157*$H157*$L157*$BX$9</f>
        <v>0</v>
      </c>
      <c r="BY157" s="64">
        <v>6</v>
      </c>
      <c r="BZ157" s="58">
        <f>BY157*$E157*$F157*$H157*$L157*$BZ$9</f>
        <v>137467.8144</v>
      </c>
      <c r="CA157" s="73"/>
      <c r="CB157" s="67">
        <f>CA157*$E157*$F157*$H157*$L157*$CB$9</f>
        <v>0</v>
      </c>
      <c r="CC157" s="114">
        <v>20</v>
      </c>
      <c r="CD157" s="58">
        <f>CC157*$E157*$F157*$H157*$L157*$CD$9</f>
        <v>458226.04799999995</v>
      </c>
      <c r="CE157" s="64"/>
      <c r="CF157" s="58">
        <f>CE157*$E157*$F157*$H157*$L157*$CF$9</f>
        <v>0</v>
      </c>
      <c r="CG157" s="60"/>
      <c r="CH157" s="58">
        <f>CG157*$E157*$F157*$H157*$L157*$CH$9</f>
        <v>0</v>
      </c>
      <c r="CI157" s="64"/>
      <c r="CJ157" s="58">
        <f>CI157*$E157*$F157*$H157*$L157*$CJ$9</f>
        <v>0</v>
      </c>
      <c r="CK157" s="64"/>
      <c r="CL157" s="58">
        <f>CK157*$E157*$F157*$H157*$L157*$CL$9</f>
        <v>0</v>
      </c>
      <c r="CM157" s="64"/>
      <c r="CN157" s="58">
        <f>CM157*$E157*$F157*$H157*$L157*$CN$9</f>
        <v>0</v>
      </c>
      <c r="CO157" s="64"/>
      <c r="CP157" s="58">
        <f>CO157*$E157*$F157*$H157*$L157*$CP$9</f>
        <v>0</v>
      </c>
      <c r="CQ157" s="64"/>
      <c r="CR157" s="58">
        <f>CQ157*$E157*$F157*$H157*$M157*$CR$9</f>
        <v>0</v>
      </c>
      <c r="CS157" s="64"/>
      <c r="CT157" s="58">
        <f>CS157*$E157*$F157*$H157*$N157*$CT$9</f>
        <v>0</v>
      </c>
      <c r="CU157" s="60"/>
      <c r="CV157" s="58">
        <f>CU157*E157*F157*H157</f>
        <v>0</v>
      </c>
      <c r="CW157" s="60"/>
      <c r="CX157" s="58"/>
      <c r="CY157" s="58"/>
      <c r="CZ157" s="58">
        <f>SUM(CY157*$E157*$F157*$H157*$K157*$R$9)</f>
        <v>0</v>
      </c>
      <c r="DA157" s="58"/>
      <c r="DB157" s="58"/>
      <c r="DC157" s="58"/>
      <c r="DD157" s="58"/>
      <c r="DE157" s="70">
        <f>SUM(Q157+O157+AA157+S157+U157+AC157+Y157+W157+AE157+AI157+AG157+AK157+AM157+AQ157+BM157+BS157+AO157+BA157+BC157+CE157+CG157+CC157+CI157+CK157+BW157+BY157+AS157+AU157+AW157+AY157+BO157+BQ157+BU157+BE157+BG157+BI157+BK157+CA157+CM157+CO157+CQ157+CS157+CU157+CW157+DA157+DC157)</f>
        <v>41</v>
      </c>
      <c r="DF157" s="70">
        <f>SUM(R157+P157+AB157+T157+V157+AD157+Z157+X157+AF157+AJ157+AH157+AL157+AN157+AR157+BN157+BT157+AP157+BB157+BD157+CF157+CH157+CD157+CJ157+CL157+BX157+BZ157+AT157+AV157+AX157+AZ157+BP157+BR157+BV157+BF157+BH157+BJ157+BL157+CB157+CN157+CP157+CR157+CT157+CV157+CX157+DB157+DD157)</f>
        <v>882085.14240000001</v>
      </c>
      <c r="DG157" s="71">
        <v>0</v>
      </c>
      <c r="DH157" s="71">
        <v>0</v>
      </c>
      <c r="DI157" s="72">
        <f t="shared" si="232"/>
        <v>41</v>
      </c>
      <c r="DJ157" s="72">
        <f t="shared" si="232"/>
        <v>882085.14240000001</v>
      </c>
    </row>
    <row r="158" spans="1:128" s="1" customFormat="1" ht="15" hidden="1" x14ac:dyDescent="0.25">
      <c r="A158" s="37">
        <v>27</v>
      </c>
      <c r="B158" s="37"/>
      <c r="C158" s="196" t="s">
        <v>409</v>
      </c>
      <c r="D158" s="161" t="s">
        <v>410</v>
      </c>
      <c r="E158" s="50">
        <v>13916</v>
      </c>
      <c r="F158" s="117"/>
      <c r="G158" s="52"/>
      <c r="H158" s="41"/>
      <c r="I158" s="42"/>
      <c r="J158" s="42"/>
      <c r="K158" s="99">
        <v>1.4</v>
      </c>
      <c r="L158" s="99">
        <v>1.68</v>
      </c>
      <c r="M158" s="99">
        <v>2.23</v>
      </c>
      <c r="N158" s="100">
        <v>2.57</v>
      </c>
      <c r="O158" s="118">
        <f>O159</f>
        <v>0</v>
      </c>
      <c r="P158" s="118">
        <f t="shared" ref="P158:CA158" si="295">P159</f>
        <v>0</v>
      </c>
      <c r="Q158" s="118">
        <f t="shared" si="295"/>
        <v>0</v>
      </c>
      <c r="R158" s="118">
        <f t="shared" si="295"/>
        <v>0</v>
      </c>
      <c r="S158" s="118">
        <f t="shared" si="295"/>
        <v>0</v>
      </c>
      <c r="T158" s="118">
        <f t="shared" si="295"/>
        <v>0</v>
      </c>
      <c r="U158" s="118">
        <f t="shared" si="295"/>
        <v>0</v>
      </c>
      <c r="V158" s="118">
        <f t="shared" si="295"/>
        <v>0</v>
      </c>
      <c r="W158" s="118">
        <f t="shared" si="295"/>
        <v>0</v>
      </c>
      <c r="X158" s="118">
        <f t="shared" si="295"/>
        <v>0</v>
      </c>
      <c r="Y158" s="118">
        <f t="shared" si="295"/>
        <v>0</v>
      </c>
      <c r="Z158" s="118">
        <f t="shared" si="295"/>
        <v>0</v>
      </c>
      <c r="AA158" s="118">
        <f t="shared" si="295"/>
        <v>0</v>
      </c>
      <c r="AB158" s="118">
        <f t="shared" si="295"/>
        <v>0</v>
      </c>
      <c r="AC158" s="118">
        <f t="shared" si="295"/>
        <v>0</v>
      </c>
      <c r="AD158" s="118">
        <f t="shared" si="295"/>
        <v>0</v>
      </c>
      <c r="AE158" s="118">
        <f t="shared" si="295"/>
        <v>2</v>
      </c>
      <c r="AF158" s="118">
        <f t="shared" si="295"/>
        <v>28833.951999999997</v>
      </c>
      <c r="AG158" s="118">
        <f t="shared" si="295"/>
        <v>3</v>
      </c>
      <c r="AH158" s="118">
        <f t="shared" si="295"/>
        <v>43250.928</v>
      </c>
      <c r="AI158" s="118">
        <f t="shared" si="295"/>
        <v>0</v>
      </c>
      <c r="AJ158" s="118">
        <f t="shared" si="295"/>
        <v>0</v>
      </c>
      <c r="AK158" s="118">
        <f t="shared" si="295"/>
        <v>0</v>
      </c>
      <c r="AL158" s="118">
        <f t="shared" si="295"/>
        <v>0</v>
      </c>
      <c r="AM158" s="118">
        <f t="shared" si="295"/>
        <v>0</v>
      </c>
      <c r="AN158" s="118">
        <f t="shared" si="295"/>
        <v>0</v>
      </c>
      <c r="AO158" s="118">
        <f t="shared" si="295"/>
        <v>0</v>
      </c>
      <c r="AP158" s="118">
        <f t="shared" si="295"/>
        <v>0</v>
      </c>
      <c r="AQ158" s="118">
        <f t="shared" si="295"/>
        <v>0</v>
      </c>
      <c r="AR158" s="118">
        <f t="shared" si="295"/>
        <v>0</v>
      </c>
      <c r="AS158" s="118">
        <f t="shared" si="295"/>
        <v>0</v>
      </c>
      <c r="AT158" s="118">
        <f t="shared" si="295"/>
        <v>0</v>
      </c>
      <c r="AU158" s="118">
        <f t="shared" si="295"/>
        <v>0</v>
      </c>
      <c r="AV158" s="118">
        <f t="shared" si="295"/>
        <v>0</v>
      </c>
      <c r="AW158" s="118">
        <f t="shared" si="295"/>
        <v>0</v>
      </c>
      <c r="AX158" s="118">
        <f t="shared" si="295"/>
        <v>0</v>
      </c>
      <c r="AY158" s="118">
        <f t="shared" si="295"/>
        <v>0</v>
      </c>
      <c r="AZ158" s="118">
        <f t="shared" si="295"/>
        <v>0</v>
      </c>
      <c r="BA158" s="118">
        <f t="shared" si="295"/>
        <v>0</v>
      </c>
      <c r="BB158" s="118">
        <f t="shared" si="295"/>
        <v>0</v>
      </c>
      <c r="BC158" s="118">
        <f t="shared" si="295"/>
        <v>0</v>
      </c>
      <c r="BD158" s="118">
        <f t="shared" si="295"/>
        <v>0</v>
      </c>
      <c r="BE158" s="118">
        <f t="shared" si="295"/>
        <v>8</v>
      </c>
      <c r="BF158" s="118">
        <f t="shared" si="295"/>
        <v>115335.80799999999</v>
      </c>
      <c r="BG158" s="118">
        <f t="shared" si="295"/>
        <v>0</v>
      </c>
      <c r="BH158" s="118">
        <f t="shared" si="295"/>
        <v>0</v>
      </c>
      <c r="BI158" s="118">
        <f t="shared" si="295"/>
        <v>0</v>
      </c>
      <c r="BJ158" s="118">
        <f t="shared" si="295"/>
        <v>0</v>
      </c>
      <c r="BK158" s="118">
        <f t="shared" si="295"/>
        <v>1</v>
      </c>
      <c r="BL158" s="118">
        <f t="shared" si="295"/>
        <v>14416.975999999999</v>
      </c>
      <c r="BM158" s="118">
        <f t="shared" si="295"/>
        <v>0</v>
      </c>
      <c r="BN158" s="118">
        <f t="shared" si="295"/>
        <v>0</v>
      </c>
      <c r="BO158" s="118">
        <f t="shared" si="295"/>
        <v>0</v>
      </c>
      <c r="BP158" s="118">
        <f t="shared" si="295"/>
        <v>0</v>
      </c>
      <c r="BQ158" s="118">
        <f t="shared" si="295"/>
        <v>0</v>
      </c>
      <c r="BR158" s="118">
        <f t="shared" si="295"/>
        <v>0</v>
      </c>
      <c r="BS158" s="118">
        <f t="shared" si="295"/>
        <v>5</v>
      </c>
      <c r="BT158" s="118">
        <f t="shared" si="295"/>
        <v>86501.855999999985</v>
      </c>
      <c r="BU158" s="118">
        <f t="shared" si="295"/>
        <v>0</v>
      </c>
      <c r="BV158" s="118">
        <f t="shared" si="295"/>
        <v>0</v>
      </c>
      <c r="BW158" s="118">
        <f t="shared" si="295"/>
        <v>0</v>
      </c>
      <c r="BX158" s="118">
        <f t="shared" si="295"/>
        <v>0</v>
      </c>
      <c r="BY158" s="118">
        <f t="shared" si="295"/>
        <v>0</v>
      </c>
      <c r="BZ158" s="118">
        <f t="shared" si="295"/>
        <v>0</v>
      </c>
      <c r="CA158" s="118">
        <f t="shared" si="295"/>
        <v>0</v>
      </c>
      <c r="CB158" s="118">
        <f t="shared" ref="CB158:DF158" si="296">CB159</f>
        <v>0</v>
      </c>
      <c r="CC158" s="118">
        <f t="shared" si="296"/>
        <v>10</v>
      </c>
      <c r="CD158" s="118">
        <f t="shared" si="296"/>
        <v>173003.71199999997</v>
      </c>
      <c r="CE158" s="118">
        <f t="shared" si="296"/>
        <v>0</v>
      </c>
      <c r="CF158" s="118">
        <f t="shared" si="296"/>
        <v>0</v>
      </c>
      <c r="CG158" s="118">
        <f t="shared" si="296"/>
        <v>0</v>
      </c>
      <c r="CH158" s="118">
        <f t="shared" si="296"/>
        <v>0</v>
      </c>
      <c r="CI158" s="118">
        <f t="shared" si="296"/>
        <v>0</v>
      </c>
      <c r="CJ158" s="118">
        <f t="shared" si="296"/>
        <v>0</v>
      </c>
      <c r="CK158" s="118">
        <f t="shared" si="296"/>
        <v>0</v>
      </c>
      <c r="CL158" s="118">
        <f t="shared" si="296"/>
        <v>0</v>
      </c>
      <c r="CM158" s="118">
        <f t="shared" si="296"/>
        <v>1</v>
      </c>
      <c r="CN158" s="118">
        <f t="shared" si="296"/>
        <v>17300.371200000001</v>
      </c>
      <c r="CO158" s="118">
        <f t="shared" si="296"/>
        <v>0</v>
      </c>
      <c r="CP158" s="118">
        <f t="shared" si="296"/>
        <v>0</v>
      </c>
      <c r="CQ158" s="118">
        <f t="shared" si="296"/>
        <v>2</v>
      </c>
      <c r="CR158" s="118">
        <f t="shared" si="296"/>
        <v>45928.366399999999</v>
      </c>
      <c r="CS158" s="118">
        <f t="shared" si="296"/>
        <v>0</v>
      </c>
      <c r="CT158" s="118">
        <f t="shared" si="296"/>
        <v>0</v>
      </c>
      <c r="CU158" s="118">
        <f t="shared" si="296"/>
        <v>0</v>
      </c>
      <c r="CV158" s="118">
        <f t="shared" si="296"/>
        <v>0</v>
      </c>
      <c r="CW158" s="118">
        <f t="shared" si="296"/>
        <v>0</v>
      </c>
      <c r="CX158" s="118">
        <f t="shared" si="296"/>
        <v>0</v>
      </c>
      <c r="CY158" s="118">
        <f t="shared" si="296"/>
        <v>0</v>
      </c>
      <c r="CZ158" s="118">
        <f t="shared" si="296"/>
        <v>0</v>
      </c>
      <c r="DA158" s="118">
        <f t="shared" si="296"/>
        <v>0</v>
      </c>
      <c r="DB158" s="118">
        <f t="shared" si="296"/>
        <v>0</v>
      </c>
      <c r="DC158" s="118">
        <f t="shared" si="296"/>
        <v>0</v>
      </c>
      <c r="DD158" s="118">
        <f t="shared" si="296"/>
        <v>0</v>
      </c>
      <c r="DE158" s="118">
        <f t="shared" si="296"/>
        <v>32</v>
      </c>
      <c r="DF158" s="118">
        <f t="shared" si="296"/>
        <v>524571.96959999995</v>
      </c>
      <c r="DG158" s="46">
        <v>18</v>
      </c>
      <c r="DH158" s="46">
        <v>308523.28639999998</v>
      </c>
      <c r="DI158" s="47">
        <f t="shared" si="232"/>
        <v>50</v>
      </c>
      <c r="DJ158" s="47">
        <f t="shared" si="232"/>
        <v>833095.25599999994</v>
      </c>
    </row>
    <row r="159" spans="1:128" s="1" customFormat="1" ht="30" hidden="1" x14ac:dyDescent="0.25">
      <c r="A159" s="23"/>
      <c r="B159" s="23">
        <v>123</v>
      </c>
      <c r="C159" s="48" t="s">
        <v>411</v>
      </c>
      <c r="D159" s="162" t="s">
        <v>412</v>
      </c>
      <c r="E159" s="50">
        <v>13916</v>
      </c>
      <c r="F159" s="104">
        <v>0.74</v>
      </c>
      <c r="G159" s="52"/>
      <c r="H159" s="53">
        <v>1</v>
      </c>
      <c r="I159" s="54"/>
      <c r="J159" s="54"/>
      <c r="K159" s="55">
        <v>1.4</v>
      </c>
      <c r="L159" s="55">
        <v>1.68</v>
      </c>
      <c r="M159" s="55">
        <v>2.23</v>
      </c>
      <c r="N159" s="56">
        <v>2.57</v>
      </c>
      <c r="O159" s="77"/>
      <c r="P159" s="58">
        <f>SUM(O159*$E159*$F159*$H159*$K159*$P$9)</f>
        <v>0</v>
      </c>
      <c r="Q159" s="64"/>
      <c r="R159" s="58">
        <f>SUM(Q159*$E159*$F159*$H159*$K159*$R$9)</f>
        <v>0</v>
      </c>
      <c r="S159" s="64"/>
      <c r="T159" s="60">
        <f>SUM(S159*$E159*$F159*$H159*$K159*$T$9)</f>
        <v>0</v>
      </c>
      <c r="U159" s="64"/>
      <c r="V159" s="58">
        <f>SUM(U159*$E159*$F159*$H159*$K159*$V$9)</f>
        <v>0</v>
      </c>
      <c r="W159" s="64"/>
      <c r="X159" s="58">
        <f>SUM(W159*$E159*$F159*$H159*$K159*$X$9)</f>
        <v>0</v>
      </c>
      <c r="Y159" s="64"/>
      <c r="Z159" s="60">
        <f>SUM(Y159*$E159*$F159*$H159*$K159*$Z$9)</f>
        <v>0</v>
      </c>
      <c r="AA159" s="105">
        <v>0</v>
      </c>
      <c r="AB159" s="58">
        <v>0</v>
      </c>
      <c r="AC159" s="64">
        <v>0</v>
      </c>
      <c r="AD159" s="58">
        <v>0</v>
      </c>
      <c r="AE159" s="64">
        <v>2</v>
      </c>
      <c r="AF159" s="58">
        <f>AE159*E159*F159*H159*K159</f>
        <v>28833.951999999997</v>
      </c>
      <c r="AG159" s="73">
        <v>3</v>
      </c>
      <c r="AH159" s="58">
        <f>AG159*E159*F159*H159*K159</f>
        <v>43250.928</v>
      </c>
      <c r="AI159" s="64">
        <v>0</v>
      </c>
      <c r="AJ159" s="58">
        <v>0</v>
      </c>
      <c r="AK159" s="143"/>
      <c r="AL159" s="58">
        <f>AK159*$E159*$F159*$H159*$L159*$AL$9</f>
        <v>0</v>
      </c>
      <c r="AM159" s="105"/>
      <c r="AN159" s="58">
        <f>SUM(AM159*$E159*$F159*$H159*$K159*$AN$9)</f>
        <v>0</v>
      </c>
      <c r="AO159" s="64"/>
      <c r="AP159" s="60">
        <f>SUM(AO159*$E159*$F159*$H159*$K159*$AP$9)</f>
        <v>0</v>
      </c>
      <c r="AQ159" s="64"/>
      <c r="AR159" s="58">
        <f>SUM(AQ159*$E159*$F159*$H159*$K159*$AR$9)</f>
        <v>0</v>
      </c>
      <c r="AS159" s="64"/>
      <c r="AT159" s="58">
        <f>SUM(AS159*$E159*$F159*$H159*$K159*$AT$9)</f>
        <v>0</v>
      </c>
      <c r="AU159" s="64"/>
      <c r="AV159" s="58">
        <f>SUM(AU159*$E159*$F159*$H159*$K159*$AV$9)</f>
        <v>0</v>
      </c>
      <c r="AW159" s="64"/>
      <c r="AX159" s="58">
        <f>SUM(AW159*$E159*$F159*$H159*$K159*$AX$9)</f>
        <v>0</v>
      </c>
      <c r="AY159" s="64"/>
      <c r="AZ159" s="58">
        <f>SUM(AY159*$E159*$F159*$H159*$K159*$AZ$9)</f>
        <v>0</v>
      </c>
      <c r="BA159" s="64"/>
      <c r="BB159" s="58">
        <f>SUM(BA159*$E159*$F159*$H159*$K159*$BB$9)</f>
        <v>0</v>
      </c>
      <c r="BC159" s="64"/>
      <c r="BD159" s="58">
        <f>SUM(BC159*$E159*$F159*$H159*$K159*$BD$9)</f>
        <v>0</v>
      </c>
      <c r="BE159" s="60">
        <v>8</v>
      </c>
      <c r="BF159" s="58">
        <f>SUM(BE159*$E159*$F159*$H159*$K159*$BF$9)</f>
        <v>115335.80799999999</v>
      </c>
      <c r="BG159" s="64"/>
      <c r="BH159" s="58">
        <f>SUM(BG159*$E159*$F159*$H159*$K159*$BH$9)</f>
        <v>0</v>
      </c>
      <c r="BI159" s="64"/>
      <c r="BJ159" s="58">
        <f>SUM(BI159*$E159*$F159*$H159*$K159*$BJ$9)</f>
        <v>0</v>
      </c>
      <c r="BK159" s="60">
        <v>1</v>
      </c>
      <c r="BL159" s="58">
        <f>SUM(BK159*$E159*$F159*$H159*$K159*$BL$9)</f>
        <v>14416.975999999999</v>
      </c>
      <c r="BM159" s="64"/>
      <c r="BN159" s="58">
        <f>BM159*$E159*$F159*$H159*$L159*$BN$9</f>
        <v>0</v>
      </c>
      <c r="BO159" s="64"/>
      <c r="BP159" s="58">
        <f>BO159*$E159*$F159*$H159*$L159*$BP$9</f>
        <v>0</v>
      </c>
      <c r="BQ159" s="124"/>
      <c r="BR159" s="60">
        <f>BQ159*$E159*$F159*$H159*$L159*$BR$9</f>
        <v>0</v>
      </c>
      <c r="BS159" s="60">
        <v>5</v>
      </c>
      <c r="BT159" s="58">
        <f>BS159*$E159*$F159*$H159*$L159*$BT$9</f>
        <v>86501.855999999985</v>
      </c>
      <c r="BU159" s="64"/>
      <c r="BV159" s="58">
        <f>BU159*$E159*$F159*$H159*$L159*$BV$9</f>
        <v>0</v>
      </c>
      <c r="BW159" s="73"/>
      <c r="BX159" s="58">
        <f>BW159*$E159*$F159*$H159*$L159*$BX$9</f>
        <v>0</v>
      </c>
      <c r="BY159" s="60"/>
      <c r="BZ159" s="58">
        <f>BY159*$E159*$F159*$H159*$L159*$BZ$9</f>
        <v>0</v>
      </c>
      <c r="CA159" s="73"/>
      <c r="CB159" s="67">
        <f>CA159*$E159*$F159*$H159*$L159*$CB$9</f>
        <v>0</v>
      </c>
      <c r="CC159" s="114">
        <v>10</v>
      </c>
      <c r="CD159" s="58">
        <f>CC159*$E159*$F159*$H159*$L159*$CD$9</f>
        <v>173003.71199999997</v>
      </c>
      <c r="CE159" s="64"/>
      <c r="CF159" s="58">
        <f>CE159*$E159*$F159*$H159*$L159*$CF$9</f>
        <v>0</v>
      </c>
      <c r="CG159" s="60"/>
      <c r="CH159" s="58">
        <f>CG159*$E159*$F159*$H159*$L159*$CH$9</f>
        <v>0</v>
      </c>
      <c r="CI159" s="64"/>
      <c r="CJ159" s="58">
        <f>CI159*$E159*$F159*$H159*$L159*$CJ$9</f>
        <v>0</v>
      </c>
      <c r="CK159" s="64"/>
      <c r="CL159" s="58">
        <f>CK159*$E159*$F159*$H159*$L159*$CL$9</f>
        <v>0</v>
      </c>
      <c r="CM159" s="60">
        <v>1</v>
      </c>
      <c r="CN159" s="58">
        <f>CM159*$E159*$F159*$H159*$L159*$CN$9</f>
        <v>17300.371200000001</v>
      </c>
      <c r="CO159" s="64"/>
      <c r="CP159" s="58">
        <f>CO159*$E159*$F159*$H159*$L159*$CP$9</f>
        <v>0</v>
      </c>
      <c r="CQ159" s="60">
        <v>2</v>
      </c>
      <c r="CR159" s="58">
        <f>CQ159*$E159*$F159*$H159*$M159*$CR$9</f>
        <v>45928.366399999999</v>
      </c>
      <c r="CS159" s="64"/>
      <c r="CT159" s="58">
        <f>CS159*$E159*$F159*$H159*$N159*$CT$9</f>
        <v>0</v>
      </c>
      <c r="CU159" s="60"/>
      <c r="CV159" s="58">
        <f>CU159*E159*F159*H159</f>
        <v>0</v>
      </c>
      <c r="CW159" s="60"/>
      <c r="CX159" s="58"/>
      <c r="CY159" s="58"/>
      <c r="CZ159" s="58">
        <f>SUM(CY159*$E159*$F159*$H159*$K159*$R$9)</f>
        <v>0</v>
      </c>
      <c r="DA159" s="58"/>
      <c r="DB159" s="58"/>
      <c r="DC159" s="58"/>
      <c r="DD159" s="58"/>
      <c r="DE159" s="70">
        <f>SUM(Q159+O159+AA159+S159+U159+AC159+Y159+W159+AE159+AI159+AG159+AK159+AM159+AQ159+BM159+BS159+AO159+BA159+BC159+CE159+CG159+CC159+CI159+CK159+BW159+BY159+AS159+AU159+AW159+AY159+BO159+BQ159+BU159+BE159+BG159+BI159+BK159+CA159+CM159+CO159+CQ159+CS159+CU159+CW159+DA159+DC159)</f>
        <v>32</v>
      </c>
      <c r="DF159" s="70">
        <f>SUM(R159+P159+AB159+T159+V159+AD159+Z159+X159+AF159+AJ159+AH159+AL159+AN159+AR159+BN159+BT159+AP159+BB159+BD159+CF159+CH159+CD159+CJ159+CL159+BX159+BZ159+AT159+AV159+AX159+AZ159+BP159+BR159+BV159+BF159+BH159+BJ159+BL159+CB159+CN159+CP159+CR159+CT159+CV159+CX159+DB159+DD159)</f>
        <v>524571.96959999995</v>
      </c>
      <c r="DG159" s="71">
        <v>18</v>
      </c>
      <c r="DH159" s="71">
        <v>308523.28639999998</v>
      </c>
      <c r="DI159" s="72">
        <f t="shared" si="232"/>
        <v>50</v>
      </c>
      <c r="DJ159" s="72">
        <f t="shared" si="232"/>
        <v>833095.25599999994</v>
      </c>
    </row>
    <row r="160" spans="1:128" s="128" customFormat="1" ht="15" hidden="1" x14ac:dyDescent="0.25">
      <c r="A160" s="126">
        <v>28</v>
      </c>
      <c r="B160" s="126"/>
      <c r="C160" s="196" t="s">
        <v>413</v>
      </c>
      <c r="D160" s="161" t="s">
        <v>414</v>
      </c>
      <c r="E160" s="50">
        <v>13916</v>
      </c>
      <c r="F160" s="117"/>
      <c r="G160" s="52"/>
      <c r="H160" s="41"/>
      <c r="I160" s="42"/>
      <c r="J160" s="42"/>
      <c r="K160" s="99">
        <v>1.4</v>
      </c>
      <c r="L160" s="99">
        <v>1.68</v>
      </c>
      <c r="M160" s="99">
        <v>2.23</v>
      </c>
      <c r="N160" s="100">
        <v>2.57</v>
      </c>
      <c r="O160" s="118">
        <f>O161</f>
        <v>0</v>
      </c>
      <c r="P160" s="118">
        <f t="shared" ref="P160:CA160" si="297">P161</f>
        <v>0</v>
      </c>
      <c r="Q160" s="118">
        <f t="shared" si="297"/>
        <v>0</v>
      </c>
      <c r="R160" s="118">
        <f t="shared" si="297"/>
        <v>0</v>
      </c>
      <c r="S160" s="118">
        <f t="shared" si="297"/>
        <v>0</v>
      </c>
      <c r="T160" s="118">
        <f t="shared" si="297"/>
        <v>0</v>
      </c>
      <c r="U160" s="118">
        <f t="shared" si="297"/>
        <v>0</v>
      </c>
      <c r="V160" s="118">
        <f t="shared" si="297"/>
        <v>0</v>
      </c>
      <c r="W160" s="118">
        <f t="shared" si="297"/>
        <v>0</v>
      </c>
      <c r="X160" s="118">
        <f t="shared" si="297"/>
        <v>0</v>
      </c>
      <c r="Y160" s="118">
        <f t="shared" si="297"/>
        <v>0</v>
      </c>
      <c r="Z160" s="118">
        <f t="shared" si="297"/>
        <v>0</v>
      </c>
      <c r="AA160" s="118">
        <f t="shared" si="297"/>
        <v>0</v>
      </c>
      <c r="AB160" s="118">
        <f t="shared" si="297"/>
        <v>0</v>
      </c>
      <c r="AC160" s="118">
        <f t="shared" si="297"/>
        <v>0</v>
      </c>
      <c r="AD160" s="118">
        <f t="shared" si="297"/>
        <v>0</v>
      </c>
      <c r="AE160" s="118">
        <f t="shared" si="297"/>
        <v>0</v>
      </c>
      <c r="AF160" s="118">
        <f t="shared" si="297"/>
        <v>0</v>
      </c>
      <c r="AG160" s="118">
        <f t="shared" si="297"/>
        <v>0</v>
      </c>
      <c r="AH160" s="118">
        <f t="shared" si="297"/>
        <v>0</v>
      </c>
      <c r="AI160" s="118">
        <f t="shared" si="297"/>
        <v>0</v>
      </c>
      <c r="AJ160" s="118">
        <f t="shared" si="297"/>
        <v>0</v>
      </c>
      <c r="AK160" s="118">
        <f t="shared" si="297"/>
        <v>0</v>
      </c>
      <c r="AL160" s="118">
        <f t="shared" si="297"/>
        <v>0</v>
      </c>
      <c r="AM160" s="118">
        <f t="shared" si="297"/>
        <v>0</v>
      </c>
      <c r="AN160" s="118">
        <f t="shared" si="297"/>
        <v>0</v>
      </c>
      <c r="AO160" s="118">
        <f t="shared" si="297"/>
        <v>0</v>
      </c>
      <c r="AP160" s="118">
        <f t="shared" si="297"/>
        <v>0</v>
      </c>
      <c r="AQ160" s="118">
        <f t="shared" si="297"/>
        <v>0</v>
      </c>
      <c r="AR160" s="118">
        <f t="shared" si="297"/>
        <v>0</v>
      </c>
      <c r="AS160" s="118">
        <f t="shared" si="297"/>
        <v>0</v>
      </c>
      <c r="AT160" s="118">
        <f t="shared" si="297"/>
        <v>0</v>
      </c>
      <c r="AU160" s="118">
        <f t="shared" si="297"/>
        <v>0</v>
      </c>
      <c r="AV160" s="118">
        <f t="shared" si="297"/>
        <v>0</v>
      </c>
      <c r="AW160" s="118">
        <f t="shared" si="297"/>
        <v>0</v>
      </c>
      <c r="AX160" s="118">
        <f t="shared" si="297"/>
        <v>0</v>
      </c>
      <c r="AY160" s="118">
        <f t="shared" si="297"/>
        <v>0</v>
      </c>
      <c r="AZ160" s="118">
        <f t="shared" si="297"/>
        <v>0</v>
      </c>
      <c r="BA160" s="118">
        <f t="shared" si="297"/>
        <v>0</v>
      </c>
      <c r="BB160" s="118">
        <f t="shared" si="297"/>
        <v>0</v>
      </c>
      <c r="BC160" s="118">
        <f t="shared" si="297"/>
        <v>0</v>
      </c>
      <c r="BD160" s="118">
        <f t="shared" si="297"/>
        <v>0</v>
      </c>
      <c r="BE160" s="118">
        <f t="shared" si="297"/>
        <v>0</v>
      </c>
      <c r="BF160" s="118">
        <f t="shared" si="297"/>
        <v>0</v>
      </c>
      <c r="BG160" s="118">
        <f t="shared" si="297"/>
        <v>0</v>
      </c>
      <c r="BH160" s="118">
        <f t="shared" si="297"/>
        <v>0</v>
      </c>
      <c r="BI160" s="118">
        <f t="shared" si="297"/>
        <v>0</v>
      </c>
      <c r="BJ160" s="118">
        <f t="shared" si="297"/>
        <v>0</v>
      </c>
      <c r="BK160" s="118">
        <f t="shared" si="297"/>
        <v>0</v>
      </c>
      <c r="BL160" s="118">
        <f t="shared" si="297"/>
        <v>0</v>
      </c>
      <c r="BM160" s="118">
        <f t="shared" si="297"/>
        <v>0</v>
      </c>
      <c r="BN160" s="118">
        <f t="shared" si="297"/>
        <v>0</v>
      </c>
      <c r="BO160" s="118">
        <f t="shared" si="297"/>
        <v>0</v>
      </c>
      <c r="BP160" s="118">
        <f t="shared" si="297"/>
        <v>0</v>
      </c>
      <c r="BQ160" s="118">
        <f t="shared" si="297"/>
        <v>0</v>
      </c>
      <c r="BR160" s="118">
        <f t="shared" si="297"/>
        <v>0</v>
      </c>
      <c r="BS160" s="118">
        <f t="shared" si="297"/>
        <v>0</v>
      </c>
      <c r="BT160" s="118">
        <f t="shared" si="297"/>
        <v>0</v>
      </c>
      <c r="BU160" s="118">
        <f t="shared" si="297"/>
        <v>0</v>
      </c>
      <c r="BV160" s="118">
        <f t="shared" si="297"/>
        <v>0</v>
      </c>
      <c r="BW160" s="118">
        <f t="shared" si="297"/>
        <v>2</v>
      </c>
      <c r="BX160" s="118">
        <f t="shared" si="297"/>
        <v>61720.243200000004</v>
      </c>
      <c r="BY160" s="118">
        <f t="shared" si="297"/>
        <v>0</v>
      </c>
      <c r="BZ160" s="118">
        <f t="shared" si="297"/>
        <v>0</v>
      </c>
      <c r="CA160" s="118">
        <f t="shared" si="297"/>
        <v>0</v>
      </c>
      <c r="CB160" s="118">
        <f t="shared" ref="CB160:DF160" si="298">CB161</f>
        <v>0</v>
      </c>
      <c r="CC160" s="118">
        <f t="shared" si="298"/>
        <v>0</v>
      </c>
      <c r="CD160" s="118">
        <f t="shared" si="298"/>
        <v>0</v>
      </c>
      <c r="CE160" s="118">
        <f t="shared" si="298"/>
        <v>0</v>
      </c>
      <c r="CF160" s="118">
        <f t="shared" si="298"/>
        <v>0</v>
      </c>
      <c r="CG160" s="118">
        <f t="shared" si="298"/>
        <v>0</v>
      </c>
      <c r="CH160" s="118">
        <f t="shared" si="298"/>
        <v>0</v>
      </c>
      <c r="CI160" s="118">
        <f t="shared" si="298"/>
        <v>0</v>
      </c>
      <c r="CJ160" s="118">
        <f t="shared" si="298"/>
        <v>0</v>
      </c>
      <c r="CK160" s="118">
        <f t="shared" si="298"/>
        <v>0</v>
      </c>
      <c r="CL160" s="118">
        <f t="shared" si="298"/>
        <v>0</v>
      </c>
      <c r="CM160" s="118">
        <f t="shared" si="298"/>
        <v>0</v>
      </c>
      <c r="CN160" s="118">
        <f t="shared" si="298"/>
        <v>0</v>
      </c>
      <c r="CO160" s="118">
        <f t="shared" si="298"/>
        <v>0</v>
      </c>
      <c r="CP160" s="118">
        <f t="shared" si="298"/>
        <v>0</v>
      </c>
      <c r="CQ160" s="118">
        <f t="shared" si="298"/>
        <v>0</v>
      </c>
      <c r="CR160" s="118">
        <f t="shared" si="298"/>
        <v>0</v>
      </c>
      <c r="CS160" s="118">
        <f t="shared" si="298"/>
        <v>0</v>
      </c>
      <c r="CT160" s="118">
        <f t="shared" si="298"/>
        <v>0</v>
      </c>
      <c r="CU160" s="118">
        <f t="shared" si="298"/>
        <v>0</v>
      </c>
      <c r="CV160" s="118">
        <f t="shared" si="298"/>
        <v>0</v>
      </c>
      <c r="CW160" s="118">
        <f t="shared" si="298"/>
        <v>0</v>
      </c>
      <c r="CX160" s="118">
        <f t="shared" si="298"/>
        <v>0</v>
      </c>
      <c r="CY160" s="118">
        <f t="shared" si="298"/>
        <v>0</v>
      </c>
      <c r="CZ160" s="118">
        <f t="shared" si="298"/>
        <v>0</v>
      </c>
      <c r="DA160" s="118">
        <f t="shared" si="298"/>
        <v>0</v>
      </c>
      <c r="DB160" s="118">
        <f t="shared" si="298"/>
        <v>0</v>
      </c>
      <c r="DC160" s="118">
        <f t="shared" si="298"/>
        <v>0</v>
      </c>
      <c r="DD160" s="118">
        <f t="shared" si="298"/>
        <v>0</v>
      </c>
      <c r="DE160" s="118">
        <f t="shared" si="298"/>
        <v>2</v>
      </c>
      <c r="DF160" s="118">
        <f t="shared" si="298"/>
        <v>61720.243200000004</v>
      </c>
      <c r="DG160" s="46">
        <v>0</v>
      </c>
      <c r="DH160" s="46">
        <v>0</v>
      </c>
      <c r="DI160" s="47">
        <f t="shared" si="232"/>
        <v>2</v>
      </c>
      <c r="DJ160" s="47">
        <f t="shared" si="232"/>
        <v>61720.243200000004</v>
      </c>
      <c r="DW160" s="1"/>
      <c r="DX160" s="1"/>
    </row>
    <row r="161" spans="1:114" s="1" customFormat="1" ht="30" hidden="1" x14ac:dyDescent="0.25">
      <c r="A161" s="23"/>
      <c r="B161" s="23">
        <v>124</v>
      </c>
      <c r="C161" s="48" t="s">
        <v>415</v>
      </c>
      <c r="D161" s="160" t="s">
        <v>416</v>
      </c>
      <c r="E161" s="50">
        <v>13916</v>
      </c>
      <c r="F161" s="51">
        <v>1.32</v>
      </c>
      <c r="G161" s="52"/>
      <c r="H161" s="53">
        <v>1</v>
      </c>
      <c r="I161" s="54"/>
      <c r="J161" s="54"/>
      <c r="K161" s="55">
        <v>1.4</v>
      </c>
      <c r="L161" s="55">
        <v>1.68</v>
      </c>
      <c r="M161" s="55">
        <v>2.23</v>
      </c>
      <c r="N161" s="56">
        <v>2.57</v>
      </c>
      <c r="O161" s="77">
        <v>0</v>
      </c>
      <c r="P161" s="58">
        <f>SUM(O161*$E161*$F161*$H161*$K161*$P$9)</f>
        <v>0</v>
      </c>
      <c r="Q161" s="64">
        <v>0</v>
      </c>
      <c r="R161" s="58">
        <f>SUM(Q161*$E161*$F161*$H161*$K161*$R$9)</f>
        <v>0</v>
      </c>
      <c r="S161" s="64">
        <v>0</v>
      </c>
      <c r="T161" s="60">
        <f>SUM(S161*$E161*$F161*$H161*$K161*$T$9)</f>
        <v>0</v>
      </c>
      <c r="U161" s="64">
        <v>0</v>
      </c>
      <c r="V161" s="58">
        <f>SUM(U161*$E161*$F161*$H161*$K161*$V$9)</f>
        <v>0</v>
      </c>
      <c r="W161" s="64">
        <v>0</v>
      </c>
      <c r="X161" s="58">
        <f>SUM(W161*$E161*$F161*$H161*$K161*$X$9)</f>
        <v>0</v>
      </c>
      <c r="Y161" s="64"/>
      <c r="Z161" s="60">
        <f>SUM(Y161*$E161*$F161*$H161*$K161*$Z$9)</f>
        <v>0</v>
      </c>
      <c r="AA161" s="105"/>
      <c r="AB161" s="58"/>
      <c r="AC161" s="64"/>
      <c r="AD161" s="58"/>
      <c r="AE161" s="64"/>
      <c r="AF161" s="58"/>
      <c r="AG161" s="64">
        <v>0</v>
      </c>
      <c r="AH161" s="58">
        <v>0</v>
      </c>
      <c r="AI161" s="64">
        <v>0</v>
      </c>
      <c r="AJ161" s="58">
        <v>0</v>
      </c>
      <c r="AK161" s="64">
        <v>0</v>
      </c>
      <c r="AL161" s="58">
        <f>AK161*$E161*$F161*$H161*$L161*$AL$9</f>
        <v>0</v>
      </c>
      <c r="AM161" s="105"/>
      <c r="AN161" s="58">
        <f>SUM(AM161*$E161*$F161*$H161*$K161*$AN$9)</f>
        <v>0</v>
      </c>
      <c r="AO161" s="64"/>
      <c r="AP161" s="60">
        <f>SUM(AO161*$E161*$F161*$H161*$K161*$AP$9)</f>
        <v>0</v>
      </c>
      <c r="AQ161" s="64">
        <v>0</v>
      </c>
      <c r="AR161" s="58">
        <f>SUM(AQ161*$E161*$F161*$H161*$K161*$AR$9)</f>
        <v>0</v>
      </c>
      <c r="AS161" s="64">
        <v>0</v>
      </c>
      <c r="AT161" s="58">
        <f>SUM(AS161*$E161*$F161*$H161*$K161*$AT$9)</f>
        <v>0</v>
      </c>
      <c r="AU161" s="64"/>
      <c r="AV161" s="58">
        <f>SUM(AU161*$E161*$F161*$H161*$K161*$AV$9)</f>
        <v>0</v>
      </c>
      <c r="AW161" s="64"/>
      <c r="AX161" s="58">
        <f>SUM(AW161*$E161*$F161*$H161*$K161*$AX$9)</f>
        <v>0</v>
      </c>
      <c r="AY161" s="64"/>
      <c r="AZ161" s="58">
        <f>SUM(AY161*$E161*$F161*$H161*$K161*$AZ$9)</f>
        <v>0</v>
      </c>
      <c r="BA161" s="64">
        <v>0</v>
      </c>
      <c r="BB161" s="58">
        <f>SUM(BA161*$E161*$F161*$H161*$K161*$BB$9)</f>
        <v>0</v>
      </c>
      <c r="BC161" s="64">
        <v>0</v>
      </c>
      <c r="BD161" s="58">
        <f>SUM(BC161*$E161*$F161*$H161*$K161*$BD$9)</f>
        <v>0</v>
      </c>
      <c r="BE161" s="64">
        <v>0</v>
      </c>
      <c r="BF161" s="58">
        <f>SUM(BE161*$E161*$F161*$H161*$K161*$BF$9)</f>
        <v>0</v>
      </c>
      <c r="BG161" s="64">
        <v>0</v>
      </c>
      <c r="BH161" s="58">
        <f>SUM(BG161*$E161*$F161*$H161*$K161*$BH$9)</f>
        <v>0</v>
      </c>
      <c r="BI161" s="64">
        <v>0</v>
      </c>
      <c r="BJ161" s="58">
        <f>SUM(BI161*$E161*$F161*$H161*$K161*$BJ$9)</f>
        <v>0</v>
      </c>
      <c r="BK161" s="60"/>
      <c r="BL161" s="58">
        <f>SUM(BK161*$E161*$F161*$H161*$K161*$BL$9)</f>
        <v>0</v>
      </c>
      <c r="BM161" s="64">
        <v>0</v>
      </c>
      <c r="BN161" s="58">
        <f>BM161*$E161*$F161*$H161*$L161*$BN$9</f>
        <v>0</v>
      </c>
      <c r="BO161" s="64">
        <v>0</v>
      </c>
      <c r="BP161" s="58">
        <f>BO161*$E161*$F161*$H161*$L161*$BP$9</f>
        <v>0</v>
      </c>
      <c r="BQ161" s="124">
        <v>0</v>
      </c>
      <c r="BR161" s="60">
        <f>BQ161*$E161*$F161*$H161*$L161*$BR$9</f>
        <v>0</v>
      </c>
      <c r="BS161" s="64">
        <v>0</v>
      </c>
      <c r="BT161" s="58">
        <f>BS161*$E161*$F161*$H161*$L161*$BT$9</f>
        <v>0</v>
      </c>
      <c r="BU161" s="64">
        <v>0</v>
      </c>
      <c r="BV161" s="58">
        <f>BU161*$E161*$F161*$H161*$L161*$BV$9</f>
        <v>0</v>
      </c>
      <c r="BW161" s="73">
        <v>2</v>
      </c>
      <c r="BX161" s="58">
        <f>BW161*$E161*$F161*$H161*$L161*$BX$9</f>
        <v>61720.243200000004</v>
      </c>
      <c r="BY161" s="64">
        <v>0</v>
      </c>
      <c r="BZ161" s="58">
        <f>BY161*$E161*$F161*$H161*$L161*$BZ$9</f>
        <v>0</v>
      </c>
      <c r="CA161" s="73"/>
      <c r="CB161" s="67">
        <f>CA161*$E161*$F161*$H161*$L161*$CB$9</f>
        <v>0</v>
      </c>
      <c r="CC161" s="64">
        <v>0</v>
      </c>
      <c r="CD161" s="58">
        <f>CC161*$E161*$F161*$H161*$L161*$CD$9</f>
        <v>0</v>
      </c>
      <c r="CE161" s="64">
        <v>0</v>
      </c>
      <c r="CF161" s="58">
        <f>CE161*$E161*$F161*$H161*$L161*$CF$9</f>
        <v>0</v>
      </c>
      <c r="CG161" s="60">
        <v>0</v>
      </c>
      <c r="CH161" s="58">
        <f>CG161*$E161*$F161*$H161*$L161*$CH$9</f>
        <v>0</v>
      </c>
      <c r="CI161" s="64">
        <v>0</v>
      </c>
      <c r="CJ161" s="58">
        <f>CI161*$E161*$F161*$H161*$L161*$CJ$9</f>
        <v>0</v>
      </c>
      <c r="CK161" s="64"/>
      <c r="CL161" s="58">
        <f>CK161*$E161*$F161*$H161*$L161*$CL$9</f>
        <v>0</v>
      </c>
      <c r="CM161" s="64"/>
      <c r="CN161" s="58">
        <f>CM161*$E161*$F161*$H161*$L161*$CN$9</f>
        <v>0</v>
      </c>
      <c r="CO161" s="64">
        <v>0</v>
      </c>
      <c r="CP161" s="58">
        <f>CO161*$E161*$F161*$H161*$L161*$CP$9</f>
        <v>0</v>
      </c>
      <c r="CQ161" s="60">
        <v>0</v>
      </c>
      <c r="CR161" s="58">
        <f>CQ161*$E161*$F161*$H161*$M161*$CR$9</f>
        <v>0</v>
      </c>
      <c r="CS161" s="64">
        <v>0</v>
      </c>
      <c r="CT161" s="58">
        <f>CS161*$E161*$F161*$H161*$N161*$CT$9</f>
        <v>0</v>
      </c>
      <c r="CU161" s="60"/>
      <c r="CV161" s="58">
        <f>CU161*E161*F161*H161</f>
        <v>0</v>
      </c>
      <c r="CW161" s="60"/>
      <c r="CX161" s="58"/>
      <c r="CY161" s="58"/>
      <c r="CZ161" s="58">
        <f>SUM(CY161*$E161*$F161*$H161*$K161*$R$9)</f>
        <v>0</v>
      </c>
      <c r="DA161" s="58"/>
      <c r="DB161" s="58"/>
      <c r="DC161" s="58"/>
      <c r="DD161" s="58"/>
      <c r="DE161" s="70">
        <f>SUM(Q161+O161+AA161+S161+U161+AC161+Y161+W161+AE161+AI161+AG161+AK161+AM161+AQ161+BM161+BS161+AO161+BA161+BC161+CE161+CG161+CC161+CI161+CK161+BW161+BY161+AS161+AU161+AW161+AY161+BO161+BQ161+BU161+BE161+BG161+BI161+BK161+CA161+CM161+CO161+CQ161+CS161+CU161+CW161+DA161+DC161)</f>
        <v>2</v>
      </c>
      <c r="DF161" s="70">
        <f>SUM(R161+P161+AB161+T161+V161+AD161+Z161+X161+AF161+AJ161+AH161+AL161+AN161+AR161+BN161+BT161+AP161+BB161+BD161+CF161+CH161+CD161+CJ161+CL161+BX161+BZ161+AT161+AV161+AX161+AZ161+BP161+BR161+BV161+BF161+BH161+BJ161+BL161+CB161+CN161+CP161+CR161+CT161+CV161+CX161+DB161+DD161)</f>
        <v>61720.243200000004</v>
      </c>
      <c r="DG161" s="71">
        <v>0</v>
      </c>
      <c r="DH161" s="71">
        <v>0</v>
      </c>
      <c r="DI161" s="72">
        <f t="shared" si="232"/>
        <v>2</v>
      </c>
      <c r="DJ161" s="72">
        <f t="shared" si="232"/>
        <v>61720.243200000004</v>
      </c>
    </row>
    <row r="162" spans="1:114" s="1" customFormat="1" ht="15" x14ac:dyDescent="0.25">
      <c r="A162" s="37">
        <v>29</v>
      </c>
      <c r="B162" s="37"/>
      <c r="C162" s="196" t="s">
        <v>417</v>
      </c>
      <c r="D162" s="161" t="s">
        <v>418</v>
      </c>
      <c r="E162" s="50">
        <v>13916</v>
      </c>
      <c r="F162" s="117"/>
      <c r="G162" s="52"/>
      <c r="H162" s="41"/>
      <c r="I162" s="42"/>
      <c r="J162" s="42"/>
      <c r="K162" s="99">
        <v>1.4</v>
      </c>
      <c r="L162" s="99">
        <v>1.68</v>
      </c>
      <c r="M162" s="99">
        <v>2.23</v>
      </c>
      <c r="N162" s="100">
        <v>2.57</v>
      </c>
      <c r="O162" s="118">
        <f t="shared" ref="O162:AT162" si="299">SUM(O163:O166)</f>
        <v>0</v>
      </c>
      <c r="P162" s="118">
        <f t="shared" si="299"/>
        <v>0</v>
      </c>
      <c r="Q162" s="118">
        <f t="shared" si="299"/>
        <v>63</v>
      </c>
      <c r="R162" s="118">
        <f t="shared" si="299"/>
        <v>2168975.5919999997</v>
      </c>
      <c r="S162" s="118">
        <f t="shared" si="299"/>
        <v>204</v>
      </c>
      <c r="T162" s="118">
        <f t="shared" si="299"/>
        <v>4959439.7439999999</v>
      </c>
      <c r="U162" s="118">
        <f t="shared" si="299"/>
        <v>0</v>
      </c>
      <c r="V162" s="118">
        <f t="shared" si="299"/>
        <v>0</v>
      </c>
      <c r="W162" s="118">
        <f t="shared" si="299"/>
        <v>0</v>
      </c>
      <c r="X162" s="118">
        <f t="shared" si="299"/>
        <v>0</v>
      </c>
      <c r="Y162" s="118">
        <f t="shared" si="299"/>
        <v>0</v>
      </c>
      <c r="Z162" s="118">
        <f t="shared" si="299"/>
        <v>0</v>
      </c>
      <c r="AA162" s="118">
        <f t="shared" si="299"/>
        <v>0</v>
      </c>
      <c r="AB162" s="118">
        <f t="shared" si="299"/>
        <v>0</v>
      </c>
      <c r="AC162" s="118">
        <f t="shared" si="299"/>
        <v>0</v>
      </c>
      <c r="AD162" s="118">
        <f t="shared" si="299"/>
        <v>0</v>
      </c>
      <c r="AE162" s="118">
        <f t="shared" si="299"/>
        <v>55</v>
      </c>
      <c r="AF162" s="118">
        <f t="shared" si="299"/>
        <v>1125108.5999999999</v>
      </c>
      <c r="AG162" s="118">
        <f t="shared" si="299"/>
        <v>10</v>
      </c>
      <c r="AH162" s="118">
        <f t="shared" si="299"/>
        <v>204565.19999999998</v>
      </c>
      <c r="AI162" s="118">
        <f t="shared" si="299"/>
        <v>0</v>
      </c>
      <c r="AJ162" s="118">
        <f t="shared" si="299"/>
        <v>0</v>
      </c>
      <c r="AK162" s="118">
        <f t="shared" si="299"/>
        <v>90</v>
      </c>
      <c r="AL162" s="118">
        <f t="shared" si="299"/>
        <v>2209304.16</v>
      </c>
      <c r="AM162" s="118">
        <f t="shared" si="299"/>
        <v>0</v>
      </c>
      <c r="AN162" s="118">
        <f t="shared" si="299"/>
        <v>0</v>
      </c>
      <c r="AO162" s="118">
        <f t="shared" si="299"/>
        <v>0</v>
      </c>
      <c r="AP162" s="118">
        <f t="shared" si="299"/>
        <v>0</v>
      </c>
      <c r="AQ162" s="118">
        <f t="shared" si="299"/>
        <v>0</v>
      </c>
      <c r="AR162" s="118">
        <f t="shared" si="299"/>
        <v>0</v>
      </c>
      <c r="AS162" s="118">
        <f t="shared" si="299"/>
        <v>0</v>
      </c>
      <c r="AT162" s="118">
        <f t="shared" si="299"/>
        <v>0</v>
      </c>
      <c r="AU162" s="118">
        <f t="shared" ref="AU162:DF162" si="300">SUM(AU163:AU166)</f>
        <v>0</v>
      </c>
      <c r="AV162" s="118">
        <f t="shared" si="300"/>
        <v>0</v>
      </c>
      <c r="AW162" s="118">
        <f t="shared" si="300"/>
        <v>0</v>
      </c>
      <c r="AX162" s="118">
        <f t="shared" si="300"/>
        <v>0</v>
      </c>
      <c r="AY162" s="118">
        <f t="shared" si="300"/>
        <v>0</v>
      </c>
      <c r="AZ162" s="118">
        <f t="shared" si="300"/>
        <v>0</v>
      </c>
      <c r="BA162" s="118">
        <f t="shared" si="300"/>
        <v>0</v>
      </c>
      <c r="BB162" s="118">
        <f t="shared" si="300"/>
        <v>0</v>
      </c>
      <c r="BC162" s="118">
        <f t="shared" si="300"/>
        <v>55</v>
      </c>
      <c r="BD162" s="118">
        <f t="shared" si="300"/>
        <v>1125108.5999999999</v>
      </c>
      <c r="BE162" s="118">
        <f t="shared" si="300"/>
        <v>20</v>
      </c>
      <c r="BF162" s="118">
        <f t="shared" si="300"/>
        <v>409130.39999999997</v>
      </c>
      <c r="BG162" s="118">
        <f t="shared" si="300"/>
        <v>0</v>
      </c>
      <c r="BH162" s="118">
        <f t="shared" si="300"/>
        <v>0</v>
      </c>
      <c r="BI162" s="118">
        <f t="shared" si="300"/>
        <v>0</v>
      </c>
      <c r="BJ162" s="118">
        <f t="shared" si="300"/>
        <v>0</v>
      </c>
      <c r="BK162" s="118">
        <f t="shared" si="300"/>
        <v>53</v>
      </c>
      <c r="BL162" s="118">
        <f t="shared" si="300"/>
        <v>1106989.9679999999</v>
      </c>
      <c r="BM162" s="118">
        <f t="shared" si="300"/>
        <v>0</v>
      </c>
      <c r="BN162" s="118">
        <f t="shared" si="300"/>
        <v>0</v>
      </c>
      <c r="BO162" s="118">
        <f t="shared" si="300"/>
        <v>0</v>
      </c>
      <c r="BP162" s="118">
        <f t="shared" si="300"/>
        <v>0</v>
      </c>
      <c r="BQ162" s="118">
        <f t="shared" si="300"/>
        <v>0</v>
      </c>
      <c r="BR162" s="118">
        <f t="shared" si="300"/>
        <v>0</v>
      </c>
      <c r="BS162" s="118">
        <f t="shared" si="300"/>
        <v>77</v>
      </c>
      <c r="BT162" s="118">
        <f t="shared" si="300"/>
        <v>2298845.2703999998</v>
      </c>
      <c r="BU162" s="118">
        <f t="shared" si="300"/>
        <v>0</v>
      </c>
      <c r="BV162" s="118">
        <f t="shared" si="300"/>
        <v>0</v>
      </c>
      <c r="BW162" s="118">
        <f t="shared" si="300"/>
        <v>118</v>
      </c>
      <c r="BX162" s="118">
        <f t="shared" si="300"/>
        <v>3206647.1807999997</v>
      </c>
      <c r="BY162" s="118">
        <f t="shared" si="300"/>
        <v>0</v>
      </c>
      <c r="BZ162" s="118">
        <f t="shared" si="300"/>
        <v>0</v>
      </c>
      <c r="CA162" s="118">
        <f t="shared" si="300"/>
        <v>0</v>
      </c>
      <c r="CB162" s="118">
        <f t="shared" si="300"/>
        <v>0</v>
      </c>
      <c r="CC162" s="118">
        <f t="shared" si="300"/>
        <v>60</v>
      </c>
      <c r="CD162" s="118">
        <f t="shared" si="300"/>
        <v>2019935.2319999998</v>
      </c>
      <c r="CE162" s="118">
        <f t="shared" si="300"/>
        <v>0</v>
      </c>
      <c r="CF162" s="118">
        <f t="shared" si="300"/>
        <v>0</v>
      </c>
      <c r="CG162" s="118">
        <f t="shared" si="300"/>
        <v>32</v>
      </c>
      <c r="CH162" s="118">
        <f t="shared" si="300"/>
        <v>803765.89439999999</v>
      </c>
      <c r="CI162" s="118">
        <f t="shared" si="300"/>
        <v>10</v>
      </c>
      <c r="CJ162" s="118">
        <f t="shared" si="300"/>
        <v>245478.24</v>
      </c>
      <c r="CK162" s="118">
        <f t="shared" si="300"/>
        <v>8</v>
      </c>
      <c r="CL162" s="118">
        <f t="shared" si="300"/>
        <v>196382.592</v>
      </c>
      <c r="CM162" s="118">
        <f t="shared" si="300"/>
        <v>0</v>
      </c>
      <c r="CN162" s="118">
        <f t="shared" si="300"/>
        <v>0</v>
      </c>
      <c r="CO162" s="118">
        <f t="shared" si="300"/>
        <v>8</v>
      </c>
      <c r="CP162" s="118">
        <f t="shared" si="300"/>
        <v>196382.592</v>
      </c>
      <c r="CQ162" s="118">
        <f t="shared" si="300"/>
        <v>50</v>
      </c>
      <c r="CR162" s="118">
        <f t="shared" si="300"/>
        <v>1629215.7</v>
      </c>
      <c r="CS162" s="118">
        <f t="shared" si="300"/>
        <v>56</v>
      </c>
      <c r="CT162" s="118">
        <f t="shared" si="300"/>
        <v>2102930.2560000001</v>
      </c>
      <c r="CU162" s="118">
        <f t="shared" si="300"/>
        <v>0</v>
      </c>
      <c r="CV162" s="118">
        <f t="shared" si="300"/>
        <v>0</v>
      </c>
      <c r="CW162" s="118">
        <f t="shared" si="300"/>
        <v>0</v>
      </c>
      <c r="CX162" s="118">
        <f t="shared" si="300"/>
        <v>0</v>
      </c>
      <c r="CY162" s="118">
        <f t="shared" si="300"/>
        <v>0</v>
      </c>
      <c r="CZ162" s="118">
        <f t="shared" si="300"/>
        <v>0</v>
      </c>
      <c r="DA162" s="118">
        <f t="shared" si="300"/>
        <v>0</v>
      </c>
      <c r="DB162" s="118">
        <f t="shared" si="300"/>
        <v>0</v>
      </c>
      <c r="DC162" s="118">
        <f t="shared" si="300"/>
        <v>0</v>
      </c>
      <c r="DD162" s="118">
        <f t="shared" si="300"/>
        <v>0</v>
      </c>
      <c r="DE162" s="118">
        <f t="shared" si="300"/>
        <v>969</v>
      </c>
      <c r="DF162" s="118">
        <f t="shared" si="300"/>
        <v>26008205.221600004</v>
      </c>
      <c r="DG162" s="46">
        <v>1213</v>
      </c>
      <c r="DH162" s="46">
        <v>27181747.067999996</v>
      </c>
      <c r="DI162" s="47">
        <f t="shared" si="232"/>
        <v>2182</v>
      </c>
      <c r="DJ162" s="47">
        <f t="shared" si="232"/>
        <v>53189952.2896</v>
      </c>
    </row>
    <row r="163" spans="1:114" s="1" customFormat="1" ht="30" x14ac:dyDescent="0.25">
      <c r="A163" s="23"/>
      <c r="B163" s="23">
        <v>125</v>
      </c>
      <c r="C163" s="48" t="s">
        <v>419</v>
      </c>
      <c r="D163" s="160" t="s">
        <v>420</v>
      </c>
      <c r="E163" s="50">
        <v>13916</v>
      </c>
      <c r="F163" s="51">
        <v>1.44</v>
      </c>
      <c r="G163" s="52"/>
      <c r="H163" s="53">
        <v>1</v>
      </c>
      <c r="I163" s="54"/>
      <c r="J163" s="54"/>
      <c r="K163" s="55">
        <v>1.4</v>
      </c>
      <c r="L163" s="55">
        <v>1.68</v>
      </c>
      <c r="M163" s="55">
        <v>2.23</v>
      </c>
      <c r="N163" s="56">
        <v>2.57</v>
      </c>
      <c r="O163" s="77">
        <v>0</v>
      </c>
      <c r="P163" s="58">
        <f>SUM(O163*$E163*$F163*$H163*$K163*$P$9)</f>
        <v>0</v>
      </c>
      <c r="Q163" s="60">
        <v>42</v>
      </c>
      <c r="R163" s="58">
        <f>SUM(Q163*$E163*$F163*$H163*$K163*$R$9)</f>
        <v>1178295.5519999999</v>
      </c>
      <c r="S163" s="60">
        <v>28</v>
      </c>
      <c r="T163" s="60">
        <f>SUM(S163*$E163*$F163*$H163*$K163*$T$9)</f>
        <v>785530.3679999999</v>
      </c>
      <c r="U163" s="64">
        <v>0</v>
      </c>
      <c r="V163" s="58">
        <f>SUM(U163*$E163*$F163*$H163*$K163*$V$9)</f>
        <v>0</v>
      </c>
      <c r="W163" s="64">
        <v>0</v>
      </c>
      <c r="X163" s="58">
        <f>SUM(W163*$E163*$F163*$H163*$K163*$X$9)</f>
        <v>0</v>
      </c>
      <c r="Y163" s="64"/>
      <c r="Z163" s="60">
        <f>SUM(Y163*$E163*$F163*$H163*$K163*$Z$9)</f>
        <v>0</v>
      </c>
      <c r="AA163" s="105">
        <v>0</v>
      </c>
      <c r="AB163" s="58">
        <v>0</v>
      </c>
      <c r="AC163" s="64">
        <v>0</v>
      </c>
      <c r="AD163" s="58">
        <v>0</v>
      </c>
      <c r="AE163" s="64"/>
      <c r="AF163" s="58"/>
      <c r="AG163" s="64">
        <v>0</v>
      </c>
      <c r="AH163" s="58">
        <f>AG163*E163*F163*H163*K163</f>
        <v>0</v>
      </c>
      <c r="AI163" s="64">
        <v>0</v>
      </c>
      <c r="AJ163" s="58">
        <v>0</v>
      </c>
      <c r="AK163" s="115"/>
      <c r="AL163" s="58">
        <f>AK163*$E163*$F163*$H163*$L163*$AL$9</f>
        <v>0</v>
      </c>
      <c r="AM163" s="105"/>
      <c r="AN163" s="58">
        <f>SUM(AM163*$E163*$F163*$H163*$K163*$AN$9)</f>
        <v>0</v>
      </c>
      <c r="AO163" s="64"/>
      <c r="AP163" s="60">
        <f>SUM(AO163*$E163*$F163*$H163*$K163*$AP$9)</f>
        <v>0</v>
      </c>
      <c r="AQ163" s="64">
        <v>0</v>
      </c>
      <c r="AR163" s="58">
        <f>SUM(AQ163*$E163*$F163*$H163*$K163*$AR$9)</f>
        <v>0</v>
      </c>
      <c r="AS163" s="64">
        <v>0</v>
      </c>
      <c r="AT163" s="58">
        <f>SUM(AS163*$E163*$F163*$H163*$K163*$AT$9)</f>
        <v>0</v>
      </c>
      <c r="AU163" s="64"/>
      <c r="AV163" s="58">
        <f>SUM(AU163*$E163*$F163*$H163*$K163*$AV$9)</f>
        <v>0</v>
      </c>
      <c r="AW163" s="64"/>
      <c r="AX163" s="58">
        <f>SUM(AW163*$E163*$F163*$H163*$K163*$AX$9)</f>
        <v>0</v>
      </c>
      <c r="AY163" s="64"/>
      <c r="AZ163" s="58">
        <f>SUM(AY163*$E163*$F163*$H163*$K163*$AZ$9)</f>
        <v>0</v>
      </c>
      <c r="BA163" s="64">
        <v>0</v>
      </c>
      <c r="BB163" s="58">
        <f>SUM(BA163*$E163*$F163*$H163*$K163*$BB$9)</f>
        <v>0</v>
      </c>
      <c r="BC163" s="64"/>
      <c r="BD163" s="58">
        <f>SUM(BC163*$E163*$F163*$H163*$K163*$BD$9)</f>
        <v>0</v>
      </c>
      <c r="BE163" s="64">
        <v>0</v>
      </c>
      <c r="BF163" s="58">
        <f>SUM(BE163*$E163*$F163*$H163*$K163*$BF$9)</f>
        <v>0</v>
      </c>
      <c r="BG163" s="64">
        <v>0</v>
      </c>
      <c r="BH163" s="58">
        <f>SUM(BG163*$E163*$F163*$H163*$K163*$BH$9)</f>
        <v>0</v>
      </c>
      <c r="BI163" s="64">
        <v>0</v>
      </c>
      <c r="BJ163" s="58">
        <f>SUM(BI163*$E163*$F163*$H163*$K163*$BJ$9)</f>
        <v>0</v>
      </c>
      <c r="BK163" s="60">
        <v>3</v>
      </c>
      <c r="BL163" s="58">
        <f>SUM(BK163*$E163*$F163*$H163*$K163*$BL$9)</f>
        <v>84163.967999999993</v>
      </c>
      <c r="BM163" s="64">
        <v>0</v>
      </c>
      <c r="BN163" s="58">
        <f>BM163*$E163*$F163*$H163*$L163*$BN$9</f>
        <v>0</v>
      </c>
      <c r="BO163" s="64">
        <v>0</v>
      </c>
      <c r="BP163" s="58">
        <f>BO163*$E163*$F163*$H163*$L163*$BP$9</f>
        <v>0</v>
      </c>
      <c r="BQ163" s="124">
        <v>0</v>
      </c>
      <c r="BR163" s="60">
        <f>BQ163*$E163*$F163*$H163*$L163*$BR$9</f>
        <v>0</v>
      </c>
      <c r="BS163" s="60">
        <v>12</v>
      </c>
      <c r="BT163" s="58">
        <f>BS163*$E163*$F163*$H163*$L163*$BT$9</f>
        <v>403987.04639999993</v>
      </c>
      <c r="BU163" s="64">
        <v>0</v>
      </c>
      <c r="BV163" s="58">
        <f>BU163*$E163*$F163*$H163*$L163*$BV$9</f>
        <v>0</v>
      </c>
      <c r="BW163" s="65">
        <v>34</v>
      </c>
      <c r="BX163" s="58">
        <f>BW163*$E163*$F163*$H163*$L163*$BX$9</f>
        <v>1144629.9648</v>
      </c>
      <c r="BY163" s="64"/>
      <c r="BZ163" s="58">
        <f>BY163*$E163*$F163*$H163*$L163*$BZ$9</f>
        <v>0</v>
      </c>
      <c r="CA163" s="73"/>
      <c r="CB163" s="67">
        <f>CA163*$E163*$F163*$H163*$L163*$CB$9</f>
        <v>0</v>
      </c>
      <c r="CC163" s="60">
        <v>60</v>
      </c>
      <c r="CD163" s="58">
        <f>CC163*$E163*$F163*$H163*$L163*$CD$9</f>
        <v>2019935.2319999998</v>
      </c>
      <c r="CE163" s="64">
        <v>0</v>
      </c>
      <c r="CF163" s="58">
        <f>CE163*$E163*$F163*$H163*$L163*$CF$9</f>
        <v>0</v>
      </c>
      <c r="CG163" s="60">
        <v>2</v>
      </c>
      <c r="CH163" s="58">
        <f>CG163*$E163*$F163*$H163*$L163*$CH$9</f>
        <v>67331.174400000004</v>
      </c>
      <c r="CI163" s="64">
        <v>0</v>
      </c>
      <c r="CJ163" s="58">
        <f>CI163*$E163*$F163*$H163*$L163*$CJ$9</f>
        <v>0</v>
      </c>
      <c r="CK163" s="64"/>
      <c r="CL163" s="58">
        <f>CK163*$E163*$F163*$H163*$L163*$CL$9</f>
        <v>0</v>
      </c>
      <c r="CM163" s="64"/>
      <c r="CN163" s="58">
        <f>CM163*$E163*$F163*$H163*$L163*$CN$9</f>
        <v>0</v>
      </c>
      <c r="CO163" s="64">
        <v>0</v>
      </c>
      <c r="CP163" s="58">
        <f>CO163*$E163*$F163*$H163*$L163*$CP$9</f>
        <v>0</v>
      </c>
      <c r="CQ163" s="60">
        <v>0</v>
      </c>
      <c r="CR163" s="58">
        <f>CQ163*$E163*$F163*$H163*$M163*$CR$9</f>
        <v>0</v>
      </c>
      <c r="CS163" s="64"/>
      <c r="CT163" s="58">
        <f>CS163*$E163*$F163*$H163*$N163*$CT$9</f>
        <v>0</v>
      </c>
      <c r="CU163" s="60"/>
      <c r="CV163" s="58">
        <f>CU163*E163*F163*H163</f>
        <v>0</v>
      </c>
      <c r="CW163" s="60"/>
      <c r="CX163" s="58"/>
      <c r="CY163" s="58"/>
      <c r="CZ163" s="58">
        <f>SUM(CY163*$E163*$F163*$H163*$K163*$R$9)</f>
        <v>0</v>
      </c>
      <c r="DA163" s="58"/>
      <c r="DB163" s="58"/>
      <c r="DC163" s="58"/>
      <c r="DD163" s="58"/>
      <c r="DE163" s="70">
        <f t="shared" ref="DE163:DF166" si="301">SUM(Q163+O163+AA163+S163+U163+AC163+Y163+W163+AE163+AI163+AG163+AK163+AM163+AQ163+BM163+BS163+AO163+BA163+BC163+CE163+CG163+CC163+CI163+CK163+BW163+BY163+AS163+AU163+AW163+AY163+BO163+BQ163+BU163+BE163+BG163+BI163+BK163+CA163+CM163+CO163+CQ163+CS163+CU163+CW163+DA163+DC163)</f>
        <v>181</v>
      </c>
      <c r="DF163" s="70">
        <f t="shared" si="301"/>
        <v>5683873.3056000005</v>
      </c>
      <c r="DG163" s="71">
        <v>38</v>
      </c>
      <c r="DH163" s="71">
        <v>1178295.5520000001</v>
      </c>
      <c r="DI163" s="72">
        <f t="shared" si="232"/>
        <v>219</v>
      </c>
      <c r="DJ163" s="72">
        <f t="shared" si="232"/>
        <v>6862168.8576000007</v>
      </c>
    </row>
    <row r="164" spans="1:114" s="1" customFormat="1" ht="30" hidden="1" x14ac:dyDescent="0.25">
      <c r="A164" s="23"/>
      <c r="B164" s="23">
        <v>126</v>
      </c>
      <c r="C164" s="48" t="s">
        <v>421</v>
      </c>
      <c r="D164" s="160" t="s">
        <v>422</v>
      </c>
      <c r="E164" s="50">
        <v>13916</v>
      </c>
      <c r="F164" s="51">
        <v>1.69</v>
      </c>
      <c r="G164" s="52"/>
      <c r="H164" s="53">
        <v>1</v>
      </c>
      <c r="I164" s="54"/>
      <c r="J164" s="54"/>
      <c r="K164" s="55">
        <v>1.4</v>
      </c>
      <c r="L164" s="55">
        <v>1.68</v>
      </c>
      <c r="M164" s="55">
        <v>2.23</v>
      </c>
      <c r="N164" s="56">
        <v>2.57</v>
      </c>
      <c r="O164" s="77">
        <v>0</v>
      </c>
      <c r="P164" s="58">
        <f>SUM(O164*$E164*$F164*$H164*$K164*$P$9)</f>
        <v>0</v>
      </c>
      <c r="Q164" s="60"/>
      <c r="R164" s="58">
        <f>SUM(Q164*$E164*$F164*$H164*$K164*$R$9)</f>
        <v>0</v>
      </c>
      <c r="S164" s="60">
        <v>10</v>
      </c>
      <c r="T164" s="60">
        <f>SUM(S164*$E164*$F164*$H164*$K164*$T$9)</f>
        <v>329252.56</v>
      </c>
      <c r="U164" s="64">
        <v>0</v>
      </c>
      <c r="V164" s="58">
        <f>SUM(U164*$E164*$F164*$H164*$K164*$V$9)</f>
        <v>0</v>
      </c>
      <c r="W164" s="64">
        <v>0</v>
      </c>
      <c r="X164" s="58">
        <f>SUM(W164*$E164*$F164*$H164*$K164*$X$9)</f>
        <v>0</v>
      </c>
      <c r="Y164" s="64"/>
      <c r="Z164" s="60">
        <f>SUM(Y164*$E164*$F164*$H164*$K164*$Z$9)</f>
        <v>0</v>
      </c>
      <c r="AA164" s="105">
        <v>0</v>
      </c>
      <c r="AB164" s="58">
        <v>0</v>
      </c>
      <c r="AC164" s="64">
        <v>0</v>
      </c>
      <c r="AD164" s="58">
        <v>0</v>
      </c>
      <c r="AE164" s="64">
        <v>0</v>
      </c>
      <c r="AF164" s="58">
        <v>0</v>
      </c>
      <c r="AG164" s="64">
        <v>0</v>
      </c>
      <c r="AH164" s="58">
        <f>AG164*E164*F164*H164*K164</f>
        <v>0</v>
      </c>
      <c r="AI164" s="64">
        <v>0</v>
      </c>
      <c r="AJ164" s="58">
        <v>0</v>
      </c>
      <c r="AK164" s="64">
        <v>0</v>
      </c>
      <c r="AL164" s="58">
        <f>AK164*$E164*$F164*$H164*$L164*$AL$9</f>
        <v>0</v>
      </c>
      <c r="AM164" s="105"/>
      <c r="AN164" s="58">
        <f>SUM(AM164*$E164*$F164*$H164*$K164*$AN$9)</f>
        <v>0</v>
      </c>
      <c r="AO164" s="64"/>
      <c r="AP164" s="60">
        <f>SUM(AO164*$E164*$F164*$H164*$K164*$AP$9)</f>
        <v>0</v>
      </c>
      <c r="AQ164" s="64">
        <v>0</v>
      </c>
      <c r="AR164" s="58">
        <f>SUM(AQ164*$E164*$F164*$H164*$K164*$AR$9)</f>
        <v>0</v>
      </c>
      <c r="AS164" s="64">
        <v>0</v>
      </c>
      <c r="AT164" s="58">
        <f>SUM(AS164*$E164*$F164*$H164*$K164*$AT$9)</f>
        <v>0</v>
      </c>
      <c r="AU164" s="64"/>
      <c r="AV164" s="58">
        <f>SUM(AU164*$E164*$F164*$H164*$K164*$AV$9)</f>
        <v>0</v>
      </c>
      <c r="AW164" s="64"/>
      <c r="AX164" s="58">
        <f>SUM(AW164*$E164*$F164*$H164*$K164*$AX$9)</f>
        <v>0</v>
      </c>
      <c r="AY164" s="64"/>
      <c r="AZ164" s="58">
        <f>SUM(AY164*$E164*$F164*$H164*$K164*$AZ$9)</f>
        <v>0</v>
      </c>
      <c r="BA164" s="64">
        <v>0</v>
      </c>
      <c r="BB164" s="58">
        <f>SUM(BA164*$E164*$F164*$H164*$K164*$BB$9)</f>
        <v>0</v>
      </c>
      <c r="BC164" s="64"/>
      <c r="BD164" s="58">
        <f>SUM(BC164*$E164*$F164*$H164*$K164*$BD$9)</f>
        <v>0</v>
      </c>
      <c r="BE164" s="64">
        <v>0</v>
      </c>
      <c r="BF164" s="58">
        <f>SUM(BE164*$E164*$F164*$H164*$K164*$BF$9)</f>
        <v>0</v>
      </c>
      <c r="BG164" s="64">
        <v>0</v>
      </c>
      <c r="BH164" s="58">
        <f>SUM(BG164*$E164*$F164*$H164*$K164*$BH$9)</f>
        <v>0</v>
      </c>
      <c r="BI164" s="64">
        <v>0</v>
      </c>
      <c r="BJ164" s="58">
        <f>SUM(BI164*$E164*$F164*$H164*$K164*$BJ$9)</f>
        <v>0</v>
      </c>
      <c r="BK164" s="60"/>
      <c r="BL164" s="58">
        <f>SUM(BK164*$E164*$F164*$H164*$K164*$BL$9)</f>
        <v>0</v>
      </c>
      <c r="BM164" s="64">
        <v>0</v>
      </c>
      <c r="BN164" s="58">
        <f>BM164*$E164*$F164*$H164*$L164*$BN$9</f>
        <v>0</v>
      </c>
      <c r="BO164" s="64">
        <v>0</v>
      </c>
      <c r="BP164" s="58">
        <f>BO164*$E164*$F164*$H164*$L164*$BP$9</f>
        <v>0</v>
      </c>
      <c r="BQ164" s="124">
        <v>0</v>
      </c>
      <c r="BR164" s="60">
        <f>BQ164*$E164*$F164*$H164*$L164*$BR$9</f>
        <v>0</v>
      </c>
      <c r="BS164" s="60">
        <v>20</v>
      </c>
      <c r="BT164" s="58">
        <f>BS164*$E164*$F164*$H164*$L164*$BT$9</f>
        <v>790206.14399999997</v>
      </c>
      <c r="BU164" s="64">
        <v>0</v>
      </c>
      <c r="BV164" s="58">
        <f>BU164*$E164*$F164*$H164*$L164*$BV$9</f>
        <v>0</v>
      </c>
      <c r="BW164" s="73"/>
      <c r="BX164" s="58">
        <f>BW164*$E164*$F164*$H164*$L164*$BX$9</f>
        <v>0</v>
      </c>
      <c r="BY164" s="64">
        <v>0</v>
      </c>
      <c r="BZ164" s="58">
        <f>BY164*$E164*$F164*$H164*$L164*$BZ$9</f>
        <v>0</v>
      </c>
      <c r="CA164" s="73"/>
      <c r="CB164" s="67">
        <f>CA164*$E164*$F164*$H164*$L164*$CB$9</f>
        <v>0</v>
      </c>
      <c r="CC164" s="60"/>
      <c r="CD164" s="58">
        <f>CC164*$E164*$F164*$H164*$L164*$CD$9</f>
        <v>0</v>
      </c>
      <c r="CE164" s="64">
        <v>0</v>
      </c>
      <c r="CF164" s="58">
        <f>CE164*$E164*$F164*$H164*$L164*$CF$9</f>
        <v>0</v>
      </c>
      <c r="CG164" s="60"/>
      <c r="CH164" s="58">
        <f>CG164*$E164*$F164*$H164*$L164*$CH$9</f>
        <v>0</v>
      </c>
      <c r="CI164" s="64">
        <v>0</v>
      </c>
      <c r="CJ164" s="58">
        <f>CI164*$E164*$F164*$H164*$L164*$CJ$9</f>
        <v>0</v>
      </c>
      <c r="CK164" s="64"/>
      <c r="CL164" s="58">
        <f>CK164*$E164*$F164*$H164*$L164*$CL$9</f>
        <v>0</v>
      </c>
      <c r="CM164" s="64"/>
      <c r="CN164" s="58">
        <f>CM164*$E164*$F164*$H164*$L164*$CN$9</f>
        <v>0</v>
      </c>
      <c r="CO164" s="64">
        <v>0</v>
      </c>
      <c r="CP164" s="58">
        <f>CO164*$E164*$F164*$H164*$L164*$CP$9</f>
        <v>0</v>
      </c>
      <c r="CQ164" s="60">
        <v>0</v>
      </c>
      <c r="CR164" s="58">
        <f>CQ164*$E164*$F164*$H164*$M164*$CR$9</f>
        <v>0</v>
      </c>
      <c r="CS164" s="64">
        <v>0</v>
      </c>
      <c r="CT164" s="58">
        <f>CS164*$E164*$F164*$H164*$N164*$CT$9</f>
        <v>0</v>
      </c>
      <c r="CU164" s="60"/>
      <c r="CV164" s="58">
        <f>CU164*E164*F164*H164</f>
        <v>0</v>
      </c>
      <c r="CW164" s="60"/>
      <c r="CX164" s="58"/>
      <c r="CY164" s="58"/>
      <c r="CZ164" s="58">
        <f>SUM(CY164*$E164*$F164*$H164*$K164*$R$9)</f>
        <v>0</v>
      </c>
      <c r="DA164" s="58"/>
      <c r="DB164" s="58"/>
      <c r="DC164" s="58"/>
      <c r="DD164" s="58"/>
      <c r="DE164" s="70">
        <f t="shared" si="301"/>
        <v>30</v>
      </c>
      <c r="DF164" s="70">
        <f t="shared" si="301"/>
        <v>1119458.7039999999</v>
      </c>
      <c r="DG164" s="71">
        <v>15</v>
      </c>
      <c r="DH164" s="71">
        <v>493878.83999999991</v>
      </c>
      <c r="DI164" s="72">
        <f t="shared" si="232"/>
        <v>45</v>
      </c>
      <c r="DJ164" s="72">
        <f t="shared" si="232"/>
        <v>1613337.5439999998</v>
      </c>
    </row>
    <row r="165" spans="1:114" s="1" customFormat="1" ht="30" x14ac:dyDescent="0.25">
      <c r="A165" s="23"/>
      <c r="B165" s="23">
        <v>127</v>
      </c>
      <c r="C165" s="48" t="s">
        <v>423</v>
      </c>
      <c r="D165" s="160" t="s">
        <v>424</v>
      </c>
      <c r="E165" s="50">
        <v>13916</v>
      </c>
      <c r="F165" s="51">
        <v>2.4900000000000002</v>
      </c>
      <c r="G165" s="52"/>
      <c r="H165" s="53">
        <v>1</v>
      </c>
      <c r="I165" s="54"/>
      <c r="J165" s="54"/>
      <c r="K165" s="55">
        <v>1.4</v>
      </c>
      <c r="L165" s="55">
        <v>1.68</v>
      </c>
      <c r="M165" s="55">
        <v>2.23</v>
      </c>
      <c r="N165" s="56">
        <v>2.57</v>
      </c>
      <c r="O165" s="77">
        <v>0</v>
      </c>
      <c r="P165" s="58">
        <f>SUM(O165*$E165*$F165*$H165*$K165*$P$9)</f>
        <v>0</v>
      </c>
      <c r="Q165" s="60">
        <v>20</v>
      </c>
      <c r="R165" s="58">
        <f>SUM(Q165*$E165*$F165*$H165*$K165*$R$9)</f>
        <v>970223.52</v>
      </c>
      <c r="S165" s="60">
        <v>16</v>
      </c>
      <c r="T165" s="60">
        <f>SUM(S165*$E165*$F165*$H165*$K165*$T$9)</f>
        <v>776178.81599999999</v>
      </c>
      <c r="U165" s="64">
        <v>0</v>
      </c>
      <c r="V165" s="58">
        <f>SUM(U165*$E165*$F165*$H165*$K165*$V$9)</f>
        <v>0</v>
      </c>
      <c r="W165" s="64">
        <v>0</v>
      </c>
      <c r="X165" s="58">
        <f>SUM(W165*$E165*$F165*$H165*$K165*$X$9)</f>
        <v>0</v>
      </c>
      <c r="Y165" s="64"/>
      <c r="Z165" s="60">
        <f>SUM(Y165*$E165*$F165*$H165*$K165*$Z$9)</f>
        <v>0</v>
      </c>
      <c r="AA165" s="105"/>
      <c r="AB165" s="58"/>
      <c r="AC165" s="64"/>
      <c r="AD165" s="58"/>
      <c r="AE165" s="64">
        <v>0</v>
      </c>
      <c r="AF165" s="58">
        <v>0</v>
      </c>
      <c r="AG165" s="64">
        <v>0</v>
      </c>
      <c r="AH165" s="58">
        <f>AG165*E165*F165*H165*K165</f>
        <v>0</v>
      </c>
      <c r="AI165" s="64">
        <v>0</v>
      </c>
      <c r="AJ165" s="58">
        <v>0</v>
      </c>
      <c r="AK165" s="64">
        <v>0</v>
      </c>
      <c r="AL165" s="58">
        <f>AK165*$E165*$F165*$H165*$L165*$AL$9</f>
        <v>0</v>
      </c>
      <c r="AM165" s="105"/>
      <c r="AN165" s="58">
        <f>SUM(AM165*$E165*$F165*$H165*$K165*$AN$9)</f>
        <v>0</v>
      </c>
      <c r="AO165" s="64"/>
      <c r="AP165" s="60">
        <f>SUM(AO165*$E165*$F165*$H165*$K165*$AP$9)</f>
        <v>0</v>
      </c>
      <c r="AQ165" s="64">
        <v>0</v>
      </c>
      <c r="AR165" s="58">
        <f>SUM(AQ165*$E165*$F165*$H165*$K165*$AR$9)</f>
        <v>0</v>
      </c>
      <c r="AS165" s="64">
        <v>0</v>
      </c>
      <c r="AT165" s="58">
        <f>SUM(AS165*$E165*$F165*$H165*$K165*$AT$9)</f>
        <v>0</v>
      </c>
      <c r="AU165" s="64"/>
      <c r="AV165" s="58">
        <f>SUM(AU165*$E165*$F165*$H165*$K165*$AV$9)</f>
        <v>0</v>
      </c>
      <c r="AW165" s="64"/>
      <c r="AX165" s="58">
        <f>SUM(AW165*$E165*$F165*$H165*$K165*$AX$9)</f>
        <v>0</v>
      </c>
      <c r="AY165" s="64"/>
      <c r="AZ165" s="58">
        <f>SUM(AY165*$E165*$F165*$H165*$K165*$AZ$9)</f>
        <v>0</v>
      </c>
      <c r="BA165" s="64">
        <v>0</v>
      </c>
      <c r="BB165" s="58">
        <f>SUM(BA165*$E165*$F165*$H165*$K165*$BB$9)</f>
        <v>0</v>
      </c>
      <c r="BC165" s="64"/>
      <c r="BD165" s="58">
        <f>SUM(BC165*$E165*$F165*$H165*$K165*$BD$9)</f>
        <v>0</v>
      </c>
      <c r="BE165" s="64">
        <v>0</v>
      </c>
      <c r="BF165" s="58">
        <f>SUM(BE165*$E165*$F165*$H165*$K165*$BF$9)</f>
        <v>0</v>
      </c>
      <c r="BG165" s="64">
        <v>0</v>
      </c>
      <c r="BH165" s="58">
        <f>SUM(BG165*$E165*$F165*$H165*$K165*$BH$9)</f>
        <v>0</v>
      </c>
      <c r="BI165" s="64">
        <v>0</v>
      </c>
      <c r="BJ165" s="58">
        <f>SUM(BI165*$E165*$F165*$H165*$K165*$BJ$9)</f>
        <v>0</v>
      </c>
      <c r="BK165" s="60"/>
      <c r="BL165" s="58">
        <f>SUM(BK165*$E165*$F165*$H165*$K165*$BL$9)</f>
        <v>0</v>
      </c>
      <c r="BM165" s="64">
        <v>0</v>
      </c>
      <c r="BN165" s="58">
        <f>BM165*$E165*$F165*$H165*$L165*$BN$9</f>
        <v>0</v>
      </c>
      <c r="BO165" s="64">
        <v>0</v>
      </c>
      <c r="BP165" s="58">
        <f>BO165*$E165*$F165*$H165*$L165*$BP$9</f>
        <v>0</v>
      </c>
      <c r="BQ165" s="124">
        <v>0</v>
      </c>
      <c r="BR165" s="60">
        <f>BQ165*$E165*$F165*$H165*$L165*$BR$9</f>
        <v>0</v>
      </c>
      <c r="BS165" s="60"/>
      <c r="BT165" s="58">
        <f>BS165*$E165*$F165*$H165*$L165*$BT$9</f>
        <v>0</v>
      </c>
      <c r="BU165" s="64">
        <v>0</v>
      </c>
      <c r="BV165" s="58">
        <f>BU165*$E165*$F165*$H165*$L165*$BV$9</f>
        <v>0</v>
      </c>
      <c r="BW165" s="65"/>
      <c r="BX165" s="58">
        <f>BW165*$E165*$F165*$H165*$L165*$BX$9</f>
        <v>0</v>
      </c>
      <c r="BY165" s="64">
        <v>0</v>
      </c>
      <c r="BZ165" s="58">
        <f>BY165*$E165*$F165*$H165*$L165*$BZ$9</f>
        <v>0</v>
      </c>
      <c r="CA165" s="73"/>
      <c r="CB165" s="67">
        <f>CA165*$E165*$F165*$H165*$L165*$CB$9</f>
        <v>0</v>
      </c>
      <c r="CC165" s="60"/>
      <c r="CD165" s="58">
        <f>CC165*$E165*$F165*$H165*$L165*$CD$9</f>
        <v>0</v>
      </c>
      <c r="CE165" s="64">
        <v>0</v>
      </c>
      <c r="CF165" s="58">
        <f>CE165*$E165*$F165*$H165*$L165*$CF$9</f>
        <v>0</v>
      </c>
      <c r="CG165" s="60"/>
      <c r="CH165" s="58">
        <f>CG165*$E165*$F165*$H165*$L165*$CH$9</f>
        <v>0</v>
      </c>
      <c r="CI165" s="64">
        <v>0</v>
      </c>
      <c r="CJ165" s="58">
        <f>CI165*$E165*$F165*$H165*$L165*$CJ$9</f>
        <v>0</v>
      </c>
      <c r="CK165" s="64"/>
      <c r="CL165" s="58">
        <f>CK165*$E165*$F165*$H165*$L165*$CL$9</f>
        <v>0</v>
      </c>
      <c r="CM165" s="64"/>
      <c r="CN165" s="58">
        <f>CM165*$E165*$F165*$H165*$L165*$CN$9</f>
        <v>0</v>
      </c>
      <c r="CO165" s="64">
        <v>0</v>
      </c>
      <c r="CP165" s="58">
        <f>CO165*$E165*$F165*$H165*$L165*$CP$9</f>
        <v>0</v>
      </c>
      <c r="CQ165" s="60">
        <v>0</v>
      </c>
      <c r="CR165" s="58">
        <f>CQ165*$E165*$F165*$H165*$M165*$CR$9</f>
        <v>0</v>
      </c>
      <c r="CS165" s="64">
        <v>0</v>
      </c>
      <c r="CT165" s="58">
        <f>CS165*$E165*$F165*$H165*$N165*$CT$9</f>
        <v>0</v>
      </c>
      <c r="CU165" s="60"/>
      <c r="CV165" s="58">
        <f>CU165*E165*F165*H165</f>
        <v>0</v>
      </c>
      <c r="CW165" s="60"/>
      <c r="CX165" s="58"/>
      <c r="CY165" s="58"/>
      <c r="CZ165" s="58">
        <f>SUM(CY165*$E165*$F165*$H165*$K165*$R$9)</f>
        <v>0</v>
      </c>
      <c r="DA165" s="58"/>
      <c r="DB165" s="58"/>
      <c r="DC165" s="58"/>
      <c r="DD165" s="58"/>
      <c r="DE165" s="70">
        <f t="shared" si="301"/>
        <v>36</v>
      </c>
      <c r="DF165" s="70">
        <f t="shared" si="301"/>
        <v>1746402.3360000001</v>
      </c>
      <c r="DG165" s="71">
        <v>10</v>
      </c>
      <c r="DH165" s="71">
        <v>485111.76</v>
      </c>
      <c r="DI165" s="72">
        <f t="shared" si="232"/>
        <v>46</v>
      </c>
      <c r="DJ165" s="72">
        <f t="shared" si="232"/>
        <v>2231514.0959999999</v>
      </c>
    </row>
    <row r="166" spans="1:114" s="1" customFormat="1" ht="30" x14ac:dyDescent="0.25">
      <c r="A166" s="23"/>
      <c r="B166" s="23">
        <v>128</v>
      </c>
      <c r="C166" s="48" t="s">
        <v>425</v>
      </c>
      <c r="D166" s="160" t="s">
        <v>426</v>
      </c>
      <c r="E166" s="50">
        <v>13916</v>
      </c>
      <c r="F166" s="51">
        <v>1.05</v>
      </c>
      <c r="G166" s="52"/>
      <c r="H166" s="53">
        <v>1</v>
      </c>
      <c r="I166" s="54"/>
      <c r="J166" s="54"/>
      <c r="K166" s="55">
        <v>1.4</v>
      </c>
      <c r="L166" s="55">
        <v>1.68</v>
      </c>
      <c r="M166" s="55">
        <v>2.23</v>
      </c>
      <c r="N166" s="56">
        <v>2.57</v>
      </c>
      <c r="O166" s="77"/>
      <c r="P166" s="58">
        <f>SUM(O166*$E166*$F166*$H166*$K166*$P$9)</f>
        <v>0</v>
      </c>
      <c r="Q166" s="77">
        <v>1</v>
      </c>
      <c r="R166" s="58">
        <f>SUM(Q166*$E166*$F166*$H166*$K166*$R$9)</f>
        <v>20456.52</v>
      </c>
      <c r="S166" s="107">
        <v>150</v>
      </c>
      <c r="T166" s="60">
        <f>SUM(S166*$E166*$F166*$H166*$K166*$T$9)</f>
        <v>3068478</v>
      </c>
      <c r="U166" s="77"/>
      <c r="V166" s="58">
        <f>SUM(U166*$E166*$F166*$H166*$K166*$V$9)</f>
        <v>0</v>
      </c>
      <c r="W166" s="77"/>
      <c r="X166" s="58">
        <f>SUM(W166*$E166*$F166*$H166*$K166*$X$9)</f>
        <v>0</v>
      </c>
      <c r="Y166" s="64"/>
      <c r="Z166" s="60">
        <f>SUM(Y166*$E166*$F166*$H166*$K166*$Z$9)</f>
        <v>0</v>
      </c>
      <c r="AA166" s="105">
        <v>0</v>
      </c>
      <c r="AB166" s="58">
        <v>0</v>
      </c>
      <c r="AC166" s="77">
        <v>0</v>
      </c>
      <c r="AD166" s="58">
        <v>0</v>
      </c>
      <c r="AE166" s="107">
        <v>55</v>
      </c>
      <c r="AF166" s="58">
        <f>AE166*E166*F166*H166*K166</f>
        <v>1125108.5999999999</v>
      </c>
      <c r="AG166" s="78">
        <v>10</v>
      </c>
      <c r="AH166" s="58">
        <f>AG166*E166*F166*H166*K166</f>
        <v>204565.19999999998</v>
      </c>
      <c r="AI166" s="77">
        <v>0</v>
      </c>
      <c r="AJ166" s="58">
        <v>0</v>
      </c>
      <c r="AK166" s="132">
        <v>90</v>
      </c>
      <c r="AL166" s="58">
        <f>AK166*$E166*$F166*$H166*$L166*$AL$9</f>
        <v>2209304.16</v>
      </c>
      <c r="AM166" s="105"/>
      <c r="AN166" s="58">
        <f>SUM(AM166*$E166*$F166*$H166*$K166*$AN$9)</f>
        <v>0</v>
      </c>
      <c r="AO166" s="77"/>
      <c r="AP166" s="60">
        <f>SUM(AO166*$E166*$F166*$H166*$K166*$AP$9)</f>
        <v>0</v>
      </c>
      <c r="AQ166" s="77"/>
      <c r="AR166" s="58">
        <f>SUM(AQ166*$E166*$F166*$H166*$K166*$AR$9)</f>
        <v>0</v>
      </c>
      <c r="AS166" s="77"/>
      <c r="AT166" s="58">
        <f>SUM(AS166*$E166*$F166*$H166*$K166*$AT$9)</f>
        <v>0</v>
      </c>
      <c r="AU166" s="77"/>
      <c r="AV166" s="58">
        <f>SUM(AU166*$E166*$F166*$H166*$K166*$AV$9)</f>
        <v>0</v>
      </c>
      <c r="AW166" s="77"/>
      <c r="AX166" s="58">
        <f>SUM(AW166*$E166*$F166*$H166*$K166*$AX$9)</f>
        <v>0</v>
      </c>
      <c r="AY166" s="77"/>
      <c r="AZ166" s="58">
        <f>SUM(AY166*$E166*$F166*$H166*$K166*$AZ$9)</f>
        <v>0</v>
      </c>
      <c r="BA166" s="77"/>
      <c r="BB166" s="58">
        <f>SUM(BA166*$E166*$F166*$H166*$K166*$BB$9)</f>
        <v>0</v>
      </c>
      <c r="BC166" s="107">
        <v>55</v>
      </c>
      <c r="BD166" s="58">
        <f>SUM(BC166*$E166*$F166*$H166*$K166*$BD$9)</f>
        <v>1125108.5999999999</v>
      </c>
      <c r="BE166" s="107">
        <v>20</v>
      </c>
      <c r="BF166" s="58">
        <f>SUM(BE166*$E166*$F166*$H166*$K166*$BF$9)</f>
        <v>409130.39999999997</v>
      </c>
      <c r="BG166" s="77"/>
      <c r="BH166" s="58">
        <f>SUM(BG166*$E166*$F166*$H166*$K166*$BH$9)</f>
        <v>0</v>
      </c>
      <c r="BI166" s="77"/>
      <c r="BJ166" s="58">
        <f>SUM(BI166*$E166*$F166*$H166*$K166*$BJ$9)</f>
        <v>0</v>
      </c>
      <c r="BK166" s="107">
        <v>50</v>
      </c>
      <c r="BL166" s="58">
        <f>SUM(BK166*$E166*$F166*$H166*$K166*$BL$9)</f>
        <v>1022825.9999999999</v>
      </c>
      <c r="BM166" s="108"/>
      <c r="BN166" s="58">
        <f>BM166*$E166*$F166*$H166*$L166*$BN$9</f>
        <v>0</v>
      </c>
      <c r="BO166" s="77"/>
      <c r="BP166" s="58">
        <f>BO166*$E166*$F166*$H166*$L166*$BP$9</f>
        <v>0</v>
      </c>
      <c r="BQ166" s="156"/>
      <c r="BR166" s="60">
        <f>BQ166*$E166*$F166*$H166*$L166*$BR$9</f>
        <v>0</v>
      </c>
      <c r="BS166" s="107">
        <v>45</v>
      </c>
      <c r="BT166" s="58">
        <f>BS166*$E166*$F166*$H166*$L166*$BT$9</f>
        <v>1104652.08</v>
      </c>
      <c r="BU166" s="108"/>
      <c r="BV166" s="58">
        <f>BU166*$E166*$F166*$H166*$L166*$BV$9</f>
        <v>0</v>
      </c>
      <c r="BW166" s="106">
        <v>84</v>
      </c>
      <c r="BX166" s="58">
        <f>BW166*$E166*$F166*$H166*$L166*$BX$9</f>
        <v>2062017.2159999998</v>
      </c>
      <c r="BY166" s="77"/>
      <c r="BZ166" s="58">
        <f>BY166*$E166*$F166*$H166*$L166*$BZ$9</f>
        <v>0</v>
      </c>
      <c r="CA166" s="106"/>
      <c r="CB166" s="67">
        <f>CA166*$E166*$F166*$H166*$L166*$CB$9</f>
        <v>0</v>
      </c>
      <c r="CC166" s="107"/>
      <c r="CD166" s="58">
        <f>CC166*$E166*$F166*$H166*$L166*$CD$9</f>
        <v>0</v>
      </c>
      <c r="CE166" s="77"/>
      <c r="CF166" s="58">
        <f>CE166*$E166*$F166*$H166*$L166*$CF$9</f>
        <v>0</v>
      </c>
      <c r="CG166" s="107">
        <v>30</v>
      </c>
      <c r="CH166" s="58">
        <f>CG166*$E166*$F166*$H166*$L166*$CH$9</f>
        <v>736434.72</v>
      </c>
      <c r="CI166" s="107">
        <v>10</v>
      </c>
      <c r="CJ166" s="58">
        <f>CI166*$E166*$F166*$H166*$L166*$CJ$9</f>
        <v>245478.24</v>
      </c>
      <c r="CK166" s="134">
        <v>8</v>
      </c>
      <c r="CL166" s="58">
        <f>CK166*$E166*$F166*$H166*$L166*$CL$9</f>
        <v>196382.592</v>
      </c>
      <c r="CM166" s="77"/>
      <c r="CN166" s="58">
        <f>CM166*$E166*$F166*$H166*$L166*$CN$9</f>
        <v>0</v>
      </c>
      <c r="CO166" s="107">
        <v>8</v>
      </c>
      <c r="CP166" s="58">
        <f>CO166*$E166*$F166*$H166*$L166*$CP$9</f>
        <v>196382.592</v>
      </c>
      <c r="CQ166" s="134">
        <v>50</v>
      </c>
      <c r="CR166" s="58">
        <f>CQ166*$E166*$F166*$H166*$M166*$CR$9</f>
        <v>1629215.7</v>
      </c>
      <c r="CS166" s="134">
        <v>56</v>
      </c>
      <c r="CT166" s="58">
        <f>CS166*$E166*$F166*$H166*$N166*$CT$9</f>
        <v>2102930.2560000001</v>
      </c>
      <c r="CU166" s="60"/>
      <c r="CV166" s="58">
        <f>CU166*E166*F166*H166</f>
        <v>0</v>
      </c>
      <c r="CW166" s="60"/>
      <c r="CX166" s="58"/>
      <c r="CY166" s="58"/>
      <c r="CZ166" s="58">
        <f>SUM(CY166*$E166*$F166*$H166*$K166*$R$9)</f>
        <v>0</v>
      </c>
      <c r="DA166" s="58"/>
      <c r="DB166" s="58"/>
      <c r="DC166" s="58"/>
      <c r="DD166" s="58"/>
      <c r="DE166" s="70">
        <f t="shared" si="301"/>
        <v>722</v>
      </c>
      <c r="DF166" s="70">
        <f t="shared" si="301"/>
        <v>17458470.876000002</v>
      </c>
      <c r="DG166" s="71">
        <v>1150</v>
      </c>
      <c r="DH166" s="71">
        <v>25024460.915999997</v>
      </c>
      <c r="DI166" s="72">
        <f t="shared" si="232"/>
        <v>1872</v>
      </c>
      <c r="DJ166" s="72">
        <f t="shared" si="232"/>
        <v>42482931.791999996</v>
      </c>
    </row>
    <row r="167" spans="1:114" s="1" customFormat="1" ht="15" hidden="1" x14ac:dyDescent="0.25">
      <c r="A167" s="37">
        <v>30</v>
      </c>
      <c r="B167" s="37"/>
      <c r="C167" s="196" t="s">
        <v>427</v>
      </c>
      <c r="D167" s="161" t="s">
        <v>428</v>
      </c>
      <c r="E167" s="50">
        <v>13916</v>
      </c>
      <c r="F167" s="117"/>
      <c r="G167" s="52"/>
      <c r="H167" s="41"/>
      <c r="I167" s="42"/>
      <c r="J167" s="42"/>
      <c r="K167" s="99">
        <v>1.4</v>
      </c>
      <c r="L167" s="99">
        <v>1.68</v>
      </c>
      <c r="M167" s="99">
        <v>2.23</v>
      </c>
      <c r="N167" s="100">
        <v>2.57</v>
      </c>
      <c r="O167" s="118">
        <f t="shared" ref="O167:AT167" si="302">SUM(O168:O173)</f>
        <v>22</v>
      </c>
      <c r="P167" s="118">
        <f t="shared" si="302"/>
        <v>560313.82399999991</v>
      </c>
      <c r="Q167" s="118">
        <f t="shared" si="302"/>
        <v>0</v>
      </c>
      <c r="R167" s="118">
        <f t="shared" si="302"/>
        <v>0</v>
      </c>
      <c r="S167" s="118">
        <f t="shared" si="302"/>
        <v>0</v>
      </c>
      <c r="T167" s="118">
        <f t="shared" si="302"/>
        <v>0</v>
      </c>
      <c r="U167" s="118">
        <f t="shared" si="302"/>
        <v>0</v>
      </c>
      <c r="V167" s="118">
        <f t="shared" si="302"/>
        <v>0</v>
      </c>
      <c r="W167" s="118">
        <f t="shared" si="302"/>
        <v>0</v>
      </c>
      <c r="X167" s="118">
        <f t="shared" si="302"/>
        <v>0</v>
      </c>
      <c r="Y167" s="118">
        <f t="shared" si="302"/>
        <v>0</v>
      </c>
      <c r="Z167" s="118">
        <f t="shared" si="302"/>
        <v>0</v>
      </c>
      <c r="AA167" s="118">
        <f t="shared" si="302"/>
        <v>0</v>
      </c>
      <c r="AB167" s="118">
        <f t="shared" si="302"/>
        <v>0</v>
      </c>
      <c r="AC167" s="118">
        <f t="shared" si="302"/>
        <v>0</v>
      </c>
      <c r="AD167" s="118">
        <f t="shared" si="302"/>
        <v>0</v>
      </c>
      <c r="AE167" s="118">
        <f t="shared" si="302"/>
        <v>0</v>
      </c>
      <c r="AF167" s="118">
        <f t="shared" si="302"/>
        <v>0</v>
      </c>
      <c r="AG167" s="118">
        <f t="shared" si="302"/>
        <v>20</v>
      </c>
      <c r="AH167" s="118">
        <f t="shared" si="302"/>
        <v>311718.39999999997</v>
      </c>
      <c r="AI167" s="118">
        <f t="shared" si="302"/>
        <v>0</v>
      </c>
      <c r="AJ167" s="118">
        <f t="shared" si="302"/>
        <v>0</v>
      </c>
      <c r="AK167" s="118">
        <f t="shared" si="302"/>
        <v>0</v>
      </c>
      <c r="AL167" s="118">
        <f t="shared" si="302"/>
        <v>0</v>
      </c>
      <c r="AM167" s="118">
        <f t="shared" si="302"/>
        <v>0</v>
      </c>
      <c r="AN167" s="118">
        <f t="shared" si="302"/>
        <v>0</v>
      </c>
      <c r="AO167" s="118">
        <f t="shared" si="302"/>
        <v>0</v>
      </c>
      <c r="AP167" s="118">
        <f t="shared" si="302"/>
        <v>0</v>
      </c>
      <c r="AQ167" s="118">
        <f t="shared" si="302"/>
        <v>0</v>
      </c>
      <c r="AR167" s="118">
        <f t="shared" si="302"/>
        <v>0</v>
      </c>
      <c r="AS167" s="118">
        <f t="shared" si="302"/>
        <v>0</v>
      </c>
      <c r="AT167" s="118">
        <f t="shared" si="302"/>
        <v>0</v>
      </c>
      <c r="AU167" s="118">
        <f t="shared" ref="AU167:DF167" si="303">SUM(AU168:AU173)</f>
        <v>0</v>
      </c>
      <c r="AV167" s="118">
        <f t="shared" si="303"/>
        <v>0</v>
      </c>
      <c r="AW167" s="118">
        <f t="shared" si="303"/>
        <v>0</v>
      </c>
      <c r="AX167" s="118">
        <f t="shared" si="303"/>
        <v>0</v>
      </c>
      <c r="AY167" s="118">
        <f t="shared" si="303"/>
        <v>0</v>
      </c>
      <c r="AZ167" s="118">
        <f t="shared" si="303"/>
        <v>0</v>
      </c>
      <c r="BA167" s="118">
        <f t="shared" si="303"/>
        <v>0</v>
      </c>
      <c r="BB167" s="118">
        <f t="shared" si="303"/>
        <v>0</v>
      </c>
      <c r="BC167" s="118">
        <f t="shared" si="303"/>
        <v>0</v>
      </c>
      <c r="BD167" s="118">
        <f t="shared" si="303"/>
        <v>0</v>
      </c>
      <c r="BE167" s="118">
        <f t="shared" si="303"/>
        <v>0</v>
      </c>
      <c r="BF167" s="118">
        <f t="shared" si="303"/>
        <v>0</v>
      </c>
      <c r="BG167" s="118">
        <f t="shared" si="303"/>
        <v>0</v>
      </c>
      <c r="BH167" s="118">
        <f t="shared" si="303"/>
        <v>0</v>
      </c>
      <c r="BI167" s="118">
        <f t="shared" si="303"/>
        <v>0</v>
      </c>
      <c r="BJ167" s="118">
        <f t="shared" si="303"/>
        <v>0</v>
      </c>
      <c r="BK167" s="118">
        <f t="shared" si="303"/>
        <v>5</v>
      </c>
      <c r="BL167" s="118">
        <f t="shared" si="303"/>
        <v>77929.599999999991</v>
      </c>
      <c r="BM167" s="118">
        <f t="shared" si="303"/>
        <v>0</v>
      </c>
      <c r="BN167" s="118">
        <f t="shared" si="303"/>
        <v>0</v>
      </c>
      <c r="BO167" s="118">
        <f t="shared" si="303"/>
        <v>0</v>
      </c>
      <c r="BP167" s="118">
        <f t="shared" si="303"/>
        <v>0</v>
      </c>
      <c r="BQ167" s="118">
        <f t="shared" si="303"/>
        <v>0</v>
      </c>
      <c r="BR167" s="118">
        <f t="shared" si="303"/>
        <v>0</v>
      </c>
      <c r="BS167" s="118">
        <f t="shared" si="303"/>
        <v>0</v>
      </c>
      <c r="BT167" s="118">
        <f t="shared" si="303"/>
        <v>0</v>
      </c>
      <c r="BU167" s="118">
        <f t="shared" si="303"/>
        <v>5</v>
      </c>
      <c r="BV167" s="118">
        <f t="shared" si="303"/>
        <v>93515.51999999999</v>
      </c>
      <c r="BW167" s="118">
        <f t="shared" si="303"/>
        <v>11</v>
      </c>
      <c r="BX167" s="118">
        <f t="shared" si="303"/>
        <v>260440.72320000001</v>
      </c>
      <c r="BY167" s="118">
        <f t="shared" si="303"/>
        <v>0</v>
      </c>
      <c r="BZ167" s="118">
        <f t="shared" si="303"/>
        <v>0</v>
      </c>
      <c r="CA167" s="118">
        <f t="shared" si="303"/>
        <v>0</v>
      </c>
      <c r="CB167" s="118">
        <f t="shared" si="303"/>
        <v>0</v>
      </c>
      <c r="CC167" s="118">
        <f t="shared" si="303"/>
        <v>10</v>
      </c>
      <c r="CD167" s="118">
        <f t="shared" si="303"/>
        <v>509659.58400000003</v>
      </c>
      <c r="CE167" s="118">
        <f t="shared" si="303"/>
        <v>0</v>
      </c>
      <c r="CF167" s="118">
        <f t="shared" si="303"/>
        <v>0</v>
      </c>
      <c r="CG167" s="118">
        <f t="shared" si="303"/>
        <v>6</v>
      </c>
      <c r="CH167" s="118">
        <f t="shared" si="303"/>
        <v>112218.624</v>
      </c>
      <c r="CI167" s="118">
        <f t="shared" si="303"/>
        <v>0</v>
      </c>
      <c r="CJ167" s="118">
        <f t="shared" si="303"/>
        <v>0</v>
      </c>
      <c r="CK167" s="118">
        <f t="shared" si="303"/>
        <v>0</v>
      </c>
      <c r="CL167" s="118">
        <f t="shared" si="303"/>
        <v>0</v>
      </c>
      <c r="CM167" s="118">
        <f t="shared" si="303"/>
        <v>0</v>
      </c>
      <c r="CN167" s="118">
        <f t="shared" si="303"/>
        <v>0</v>
      </c>
      <c r="CO167" s="118">
        <f t="shared" si="303"/>
        <v>2</v>
      </c>
      <c r="CP167" s="118">
        <f t="shared" si="303"/>
        <v>37406.207999999999</v>
      </c>
      <c r="CQ167" s="118">
        <f t="shared" si="303"/>
        <v>0</v>
      </c>
      <c r="CR167" s="118">
        <f t="shared" si="303"/>
        <v>0</v>
      </c>
      <c r="CS167" s="118">
        <f t="shared" si="303"/>
        <v>18</v>
      </c>
      <c r="CT167" s="118">
        <f t="shared" si="303"/>
        <v>515003.32800000004</v>
      </c>
      <c r="CU167" s="118">
        <f t="shared" si="303"/>
        <v>0</v>
      </c>
      <c r="CV167" s="118">
        <f t="shared" si="303"/>
        <v>0</v>
      </c>
      <c r="CW167" s="118">
        <f t="shared" si="303"/>
        <v>0</v>
      </c>
      <c r="CX167" s="118">
        <f t="shared" si="303"/>
        <v>0</v>
      </c>
      <c r="CY167" s="118">
        <f t="shared" si="303"/>
        <v>0</v>
      </c>
      <c r="CZ167" s="118">
        <f t="shared" si="303"/>
        <v>0</v>
      </c>
      <c r="DA167" s="118">
        <f t="shared" si="303"/>
        <v>0</v>
      </c>
      <c r="DB167" s="118">
        <f t="shared" si="303"/>
        <v>0</v>
      </c>
      <c r="DC167" s="118">
        <f t="shared" si="303"/>
        <v>0</v>
      </c>
      <c r="DD167" s="118">
        <f t="shared" si="303"/>
        <v>0</v>
      </c>
      <c r="DE167" s="118">
        <f t="shared" si="303"/>
        <v>99</v>
      </c>
      <c r="DF167" s="118">
        <f t="shared" si="303"/>
        <v>2478205.8111999999</v>
      </c>
      <c r="DG167" s="46">
        <v>178</v>
      </c>
      <c r="DH167" s="46">
        <v>7698860.0079999994</v>
      </c>
      <c r="DI167" s="47">
        <f t="shared" si="232"/>
        <v>277</v>
      </c>
      <c r="DJ167" s="47">
        <f t="shared" si="232"/>
        <v>10177065.8192</v>
      </c>
    </row>
    <row r="168" spans="1:114" s="1" customFormat="1" ht="45" hidden="1" x14ac:dyDescent="0.25">
      <c r="A168" s="23"/>
      <c r="B168" s="23">
        <v>129</v>
      </c>
      <c r="C168" s="48" t="s">
        <v>429</v>
      </c>
      <c r="D168" s="160" t="s">
        <v>430</v>
      </c>
      <c r="E168" s="50">
        <v>13916</v>
      </c>
      <c r="F168" s="51">
        <v>0.8</v>
      </c>
      <c r="G168" s="52"/>
      <c r="H168" s="53">
        <v>1</v>
      </c>
      <c r="I168" s="54"/>
      <c r="J168" s="54"/>
      <c r="K168" s="55">
        <v>1.4</v>
      </c>
      <c r="L168" s="55">
        <v>1.68</v>
      </c>
      <c r="M168" s="55">
        <v>2.23</v>
      </c>
      <c r="N168" s="56">
        <v>2.57</v>
      </c>
      <c r="O168" s="107">
        <v>13</v>
      </c>
      <c r="P168" s="58">
        <f t="shared" ref="P168:P173" si="304">SUM(O168*$E168*$F168*$H168*$K168*$P$9)</f>
        <v>202616.95999999999</v>
      </c>
      <c r="Q168" s="64"/>
      <c r="R168" s="58">
        <f t="shared" ref="R168:R173" si="305">SUM(Q168*$E168*$F168*$H168*$K168*$R$9)</f>
        <v>0</v>
      </c>
      <c r="S168" s="64"/>
      <c r="T168" s="60">
        <f t="shared" ref="T168:T173" si="306">SUM(S168*$E168*$F168*$H168*$K168*$T$9)</f>
        <v>0</v>
      </c>
      <c r="U168" s="64"/>
      <c r="V168" s="58">
        <f t="shared" ref="V168:V173" si="307">SUM(U168*$E168*$F168*$H168*$K168*$V$9)</f>
        <v>0</v>
      </c>
      <c r="W168" s="64"/>
      <c r="X168" s="58">
        <f t="shared" ref="X168:X173" si="308">SUM(W168*$E168*$F168*$H168*$K168*$X$9)</f>
        <v>0</v>
      </c>
      <c r="Y168" s="64"/>
      <c r="Z168" s="60">
        <f t="shared" ref="Z168:Z173" si="309">SUM(Y168*$E168*$F168*$H168*$K168*$Z$9)</f>
        <v>0</v>
      </c>
      <c r="AA168" s="105">
        <v>0</v>
      </c>
      <c r="AB168" s="58">
        <v>0</v>
      </c>
      <c r="AC168" s="64">
        <v>0</v>
      </c>
      <c r="AD168" s="58">
        <v>0</v>
      </c>
      <c r="AE168" s="64">
        <v>0</v>
      </c>
      <c r="AF168" s="58">
        <v>0</v>
      </c>
      <c r="AG168" s="73">
        <v>20</v>
      </c>
      <c r="AH168" s="58">
        <f t="shared" ref="AH168:AH173" si="310">AG168*E168*F168*H168*K168</f>
        <v>311718.39999999997</v>
      </c>
      <c r="AI168" s="64">
        <v>0</v>
      </c>
      <c r="AJ168" s="58">
        <v>0</v>
      </c>
      <c r="AK168" s="115"/>
      <c r="AL168" s="58">
        <f t="shared" ref="AL168:AL173" si="311">AK168*$E168*$F168*$H168*$L168*$AL$9</f>
        <v>0</v>
      </c>
      <c r="AM168" s="105"/>
      <c r="AN168" s="58">
        <f t="shared" ref="AN168:AN173" si="312">SUM(AM168*$E168*$F168*$H168*$K168*$AN$9)</f>
        <v>0</v>
      </c>
      <c r="AO168" s="64"/>
      <c r="AP168" s="60">
        <f t="shared" ref="AP168:AP173" si="313">SUM(AO168*$E168*$F168*$H168*$K168*$AP$9)</f>
        <v>0</v>
      </c>
      <c r="AQ168" s="64"/>
      <c r="AR168" s="58">
        <f t="shared" ref="AR168:AR173" si="314">SUM(AQ168*$E168*$F168*$H168*$K168*$AR$9)</f>
        <v>0</v>
      </c>
      <c r="AS168" s="64"/>
      <c r="AT168" s="58">
        <f t="shared" ref="AT168:AT173" si="315">SUM(AS168*$E168*$F168*$H168*$K168*$AT$9)</f>
        <v>0</v>
      </c>
      <c r="AU168" s="64"/>
      <c r="AV168" s="58">
        <f t="shared" ref="AV168:AV173" si="316">SUM(AU168*$E168*$F168*$H168*$K168*$AV$9)</f>
        <v>0</v>
      </c>
      <c r="AW168" s="64"/>
      <c r="AX168" s="58">
        <f t="shared" ref="AX168:AX173" si="317">SUM(AW168*$E168*$F168*$H168*$K168*$AX$9)</f>
        <v>0</v>
      </c>
      <c r="AY168" s="64"/>
      <c r="AZ168" s="58">
        <f t="shared" ref="AZ168:AZ173" si="318">SUM(AY168*$E168*$F168*$H168*$K168*$AZ$9)</f>
        <v>0</v>
      </c>
      <c r="BA168" s="64"/>
      <c r="BB168" s="58">
        <f t="shared" ref="BB168:BB173" si="319">SUM(BA168*$E168*$F168*$H168*$K168*$BB$9)</f>
        <v>0</v>
      </c>
      <c r="BC168" s="64"/>
      <c r="BD168" s="58">
        <f t="shared" ref="BD168:BD173" si="320">SUM(BC168*$E168*$F168*$H168*$K168*$BD$9)</f>
        <v>0</v>
      </c>
      <c r="BE168" s="64"/>
      <c r="BF168" s="58">
        <f t="shared" ref="BF168:BF173" si="321">SUM(BE168*$E168*$F168*$H168*$K168*$BF$9)</f>
        <v>0</v>
      </c>
      <c r="BG168" s="64"/>
      <c r="BH168" s="58">
        <f t="shared" ref="BH168:BH173" si="322">SUM(BG168*$E168*$F168*$H168*$K168*$BH$9)</f>
        <v>0</v>
      </c>
      <c r="BI168" s="64"/>
      <c r="BJ168" s="58">
        <f t="shared" ref="BJ168:BJ173" si="323">SUM(BI168*$E168*$F168*$H168*$K168*$BJ$9)</f>
        <v>0</v>
      </c>
      <c r="BK168" s="60">
        <v>5</v>
      </c>
      <c r="BL168" s="58">
        <f t="shared" ref="BL168:BL173" si="324">SUM(BK168*$E168*$F168*$H168*$K168*$BL$9)</f>
        <v>77929.599999999991</v>
      </c>
      <c r="BM168" s="64"/>
      <c r="BN168" s="58">
        <f t="shared" ref="BN168:BN173" si="325">BM168*$E168*$F168*$H168*$L168*$BN$9</f>
        <v>0</v>
      </c>
      <c r="BO168" s="115"/>
      <c r="BP168" s="58">
        <f t="shared" ref="BP168:BP173" si="326">BO168*$E168*$F168*$H168*$L168*$BP$9</f>
        <v>0</v>
      </c>
      <c r="BQ168" s="124"/>
      <c r="BR168" s="60">
        <f t="shared" ref="BR168:BR173" si="327">BQ168*$E168*$F168*$H168*$L168*$BR$9</f>
        <v>0</v>
      </c>
      <c r="BS168" s="64"/>
      <c r="BT168" s="58">
        <f t="shared" ref="BT168:BT173" si="328">BS168*$E168*$F168*$H168*$L168*$BT$9</f>
        <v>0</v>
      </c>
      <c r="BU168" s="138">
        <v>5</v>
      </c>
      <c r="BV168" s="58">
        <f t="shared" ref="BV168:BV173" si="329">BU168*$E168*$F168*$H168*$L168*$BV$9</f>
        <v>93515.51999999999</v>
      </c>
      <c r="BW168" s="65">
        <v>9</v>
      </c>
      <c r="BX168" s="58">
        <f t="shared" ref="BX168:BX173" si="330">BW168*$E168*$F168*$H168*$L168*$BX$9</f>
        <v>168327.93600000002</v>
      </c>
      <c r="BY168" s="64"/>
      <c r="BZ168" s="58">
        <f t="shared" ref="BZ168:BZ173" si="331">BY168*$E168*$F168*$H168*$L168*$BZ$9</f>
        <v>0</v>
      </c>
      <c r="CA168" s="65"/>
      <c r="CB168" s="67">
        <f t="shared" ref="CB168:CB173" si="332">CA168*$E168*$F168*$H168*$L168*$CB$9</f>
        <v>0</v>
      </c>
      <c r="CC168" s="115"/>
      <c r="CD168" s="58">
        <f t="shared" ref="CD168:CD173" si="333">CC168*$E168*$F168*$H168*$L168*$CD$9</f>
        <v>0</v>
      </c>
      <c r="CE168" s="64"/>
      <c r="CF168" s="58">
        <f t="shared" ref="CF168:CF173" si="334">CE168*$E168*$F168*$H168*$L168*$CF$9</f>
        <v>0</v>
      </c>
      <c r="CG168" s="60">
        <v>6</v>
      </c>
      <c r="CH168" s="58">
        <f t="shared" ref="CH168:CH173" si="335">CG168*$E168*$F168*$H168*$L168*$CH$9</f>
        <v>112218.624</v>
      </c>
      <c r="CI168" s="64"/>
      <c r="CJ168" s="58">
        <f t="shared" ref="CJ168:CJ173" si="336">CI168*$E168*$F168*$H168*$L168*$CJ$9</f>
        <v>0</v>
      </c>
      <c r="CK168" s="64"/>
      <c r="CL168" s="58">
        <f t="shared" ref="CL168:CL173" si="337">CK168*$E168*$F168*$H168*$L168*$CL$9</f>
        <v>0</v>
      </c>
      <c r="CM168" s="64"/>
      <c r="CN168" s="58">
        <f t="shared" ref="CN168:CN173" si="338">CM168*$E168*$F168*$H168*$L168*$CN$9</f>
        <v>0</v>
      </c>
      <c r="CO168" s="60">
        <v>2</v>
      </c>
      <c r="CP168" s="58">
        <f t="shared" ref="CP168:CP173" si="339">CO168*$E168*$F168*$H168*$L168*$CP$9</f>
        <v>37406.207999999999</v>
      </c>
      <c r="CQ168" s="115"/>
      <c r="CR168" s="58">
        <f t="shared" ref="CR168:CR173" si="340">CQ168*$E168*$F168*$H168*$M168*$CR$9</f>
        <v>0</v>
      </c>
      <c r="CS168" s="114">
        <v>18</v>
      </c>
      <c r="CT168" s="58">
        <f t="shared" ref="CT168:CT173" si="341">CS168*$E168*$F168*$H168*$N168*$CT$9</f>
        <v>515003.32800000004</v>
      </c>
      <c r="CU168" s="60"/>
      <c r="CV168" s="58">
        <f t="shared" ref="CV168:CV173" si="342">CU168*E168*F168*H168</f>
        <v>0</v>
      </c>
      <c r="CW168" s="60"/>
      <c r="CX168" s="58"/>
      <c r="CY168" s="58"/>
      <c r="CZ168" s="58">
        <f t="shared" ref="CZ168:CZ173" si="343">SUM(CY168*$E168*$F168*$H168*$K168*$R$9)</f>
        <v>0</v>
      </c>
      <c r="DA168" s="58"/>
      <c r="DB168" s="58"/>
      <c r="DC168" s="58"/>
      <c r="DD168" s="58"/>
      <c r="DE168" s="70">
        <f t="shared" ref="DE168:DF173" si="344">SUM(Q168+O168+AA168+S168+U168+AC168+Y168+W168+AE168+AI168+AG168+AK168+AM168+AQ168+BM168+BS168+AO168+BA168+BC168+CE168+CG168+CC168+CI168+CK168+BW168+BY168+AS168+AU168+AW168+AY168+BO168+BQ168+BU168+BE168+BG168+BI168+BK168+CA168+CM168+CO168+CQ168+CS168+CU168+CW168+DA168+DC168)</f>
        <v>78</v>
      </c>
      <c r="DF168" s="70">
        <f t="shared" si="344"/>
        <v>1518736.5759999999</v>
      </c>
      <c r="DG168" s="71">
        <v>28</v>
      </c>
      <c r="DH168" s="71">
        <v>470694.78399999993</v>
      </c>
      <c r="DI168" s="72">
        <f t="shared" si="232"/>
        <v>106</v>
      </c>
      <c r="DJ168" s="72">
        <f t="shared" si="232"/>
        <v>1989431.3599999999</v>
      </c>
    </row>
    <row r="169" spans="1:114" s="1" customFormat="1" ht="30" hidden="1" x14ac:dyDescent="0.25">
      <c r="A169" s="23"/>
      <c r="B169" s="23">
        <v>130</v>
      </c>
      <c r="C169" s="48" t="s">
        <v>431</v>
      </c>
      <c r="D169" s="162" t="s">
        <v>432</v>
      </c>
      <c r="E169" s="50">
        <v>13916</v>
      </c>
      <c r="F169" s="51">
        <v>2.1800000000000002</v>
      </c>
      <c r="G169" s="52"/>
      <c r="H169" s="53">
        <v>1</v>
      </c>
      <c r="I169" s="54"/>
      <c r="J169" s="54"/>
      <c r="K169" s="55">
        <v>1.4</v>
      </c>
      <c r="L169" s="55">
        <v>1.68</v>
      </c>
      <c r="M169" s="55">
        <v>2.23</v>
      </c>
      <c r="N169" s="56">
        <v>2.57</v>
      </c>
      <c r="O169" s="107">
        <v>3</v>
      </c>
      <c r="P169" s="58">
        <f t="shared" si="304"/>
        <v>127414.89599999999</v>
      </c>
      <c r="Q169" s="64">
        <v>0</v>
      </c>
      <c r="R169" s="58">
        <f t="shared" si="305"/>
        <v>0</v>
      </c>
      <c r="S169" s="64">
        <v>0</v>
      </c>
      <c r="T169" s="60">
        <f t="shared" si="306"/>
        <v>0</v>
      </c>
      <c r="U169" s="64">
        <v>0</v>
      </c>
      <c r="V169" s="58">
        <f t="shared" si="307"/>
        <v>0</v>
      </c>
      <c r="W169" s="64">
        <v>0</v>
      </c>
      <c r="X169" s="58">
        <f t="shared" si="308"/>
        <v>0</v>
      </c>
      <c r="Y169" s="64"/>
      <c r="Z169" s="60">
        <f t="shared" si="309"/>
        <v>0</v>
      </c>
      <c r="AA169" s="105">
        <v>0</v>
      </c>
      <c r="AB169" s="58">
        <v>0</v>
      </c>
      <c r="AC169" s="64">
        <v>0</v>
      </c>
      <c r="AD169" s="58">
        <v>0</v>
      </c>
      <c r="AE169" s="64"/>
      <c r="AF169" s="58">
        <v>0</v>
      </c>
      <c r="AG169" s="64"/>
      <c r="AH169" s="58">
        <f t="shared" si="310"/>
        <v>0</v>
      </c>
      <c r="AI169" s="64">
        <v>0</v>
      </c>
      <c r="AJ169" s="58">
        <v>0</v>
      </c>
      <c r="AK169" s="64">
        <v>0</v>
      </c>
      <c r="AL169" s="58">
        <f t="shared" si="311"/>
        <v>0</v>
      </c>
      <c r="AM169" s="105"/>
      <c r="AN169" s="58">
        <f t="shared" si="312"/>
        <v>0</v>
      </c>
      <c r="AO169" s="64"/>
      <c r="AP169" s="60">
        <f t="shared" si="313"/>
        <v>0</v>
      </c>
      <c r="AQ169" s="64">
        <v>0</v>
      </c>
      <c r="AR169" s="58">
        <f t="shared" si="314"/>
        <v>0</v>
      </c>
      <c r="AS169" s="64">
        <v>0</v>
      </c>
      <c r="AT169" s="58">
        <f t="shared" si="315"/>
        <v>0</v>
      </c>
      <c r="AU169" s="64"/>
      <c r="AV169" s="58">
        <f t="shared" si="316"/>
        <v>0</v>
      </c>
      <c r="AW169" s="64"/>
      <c r="AX169" s="58">
        <f t="shared" si="317"/>
        <v>0</v>
      </c>
      <c r="AY169" s="64"/>
      <c r="AZ169" s="58">
        <f t="shared" si="318"/>
        <v>0</v>
      </c>
      <c r="BA169" s="64">
        <v>0</v>
      </c>
      <c r="BB169" s="58">
        <f t="shared" si="319"/>
        <v>0</v>
      </c>
      <c r="BC169" s="64">
        <v>0</v>
      </c>
      <c r="BD169" s="58">
        <f t="shared" si="320"/>
        <v>0</v>
      </c>
      <c r="BE169" s="64">
        <v>0</v>
      </c>
      <c r="BF169" s="58">
        <f t="shared" si="321"/>
        <v>0</v>
      </c>
      <c r="BG169" s="64">
        <v>0</v>
      </c>
      <c r="BH169" s="58">
        <f t="shared" si="322"/>
        <v>0</v>
      </c>
      <c r="BI169" s="64">
        <v>0</v>
      </c>
      <c r="BJ169" s="58">
        <f t="shared" si="323"/>
        <v>0</v>
      </c>
      <c r="BK169" s="64"/>
      <c r="BL169" s="58">
        <f t="shared" si="324"/>
        <v>0</v>
      </c>
      <c r="BM169" s="64">
        <v>0</v>
      </c>
      <c r="BN169" s="58">
        <f t="shared" si="325"/>
        <v>0</v>
      </c>
      <c r="BO169" s="64">
        <v>0</v>
      </c>
      <c r="BP169" s="58">
        <f t="shared" si="326"/>
        <v>0</v>
      </c>
      <c r="BQ169" s="124"/>
      <c r="BR169" s="60">
        <f t="shared" si="327"/>
        <v>0</v>
      </c>
      <c r="BS169" s="64">
        <v>0</v>
      </c>
      <c r="BT169" s="58">
        <f t="shared" si="328"/>
        <v>0</v>
      </c>
      <c r="BU169" s="64">
        <v>0</v>
      </c>
      <c r="BV169" s="58">
        <f t="shared" si="329"/>
        <v>0</v>
      </c>
      <c r="BW169" s="73"/>
      <c r="BX169" s="58">
        <f t="shared" si="330"/>
        <v>0</v>
      </c>
      <c r="BY169" s="64">
        <v>0</v>
      </c>
      <c r="BZ169" s="58">
        <f t="shared" si="331"/>
        <v>0</v>
      </c>
      <c r="CA169" s="73"/>
      <c r="CB169" s="67">
        <f t="shared" si="332"/>
        <v>0</v>
      </c>
      <c r="CC169" s="60">
        <v>10</v>
      </c>
      <c r="CD169" s="58">
        <f t="shared" si="333"/>
        <v>509659.58400000003</v>
      </c>
      <c r="CE169" s="64">
        <v>0</v>
      </c>
      <c r="CF169" s="58">
        <f t="shared" si="334"/>
        <v>0</v>
      </c>
      <c r="CG169" s="60"/>
      <c r="CH169" s="58">
        <f t="shared" si="335"/>
        <v>0</v>
      </c>
      <c r="CI169" s="64">
        <v>0</v>
      </c>
      <c r="CJ169" s="58">
        <f t="shared" si="336"/>
        <v>0</v>
      </c>
      <c r="CK169" s="64"/>
      <c r="CL169" s="58">
        <f t="shared" si="337"/>
        <v>0</v>
      </c>
      <c r="CM169" s="64"/>
      <c r="CN169" s="58">
        <f t="shared" si="338"/>
        <v>0</v>
      </c>
      <c r="CO169" s="64">
        <v>0</v>
      </c>
      <c r="CP169" s="58">
        <f t="shared" si="339"/>
        <v>0</v>
      </c>
      <c r="CQ169" s="64">
        <v>0</v>
      </c>
      <c r="CR169" s="58">
        <f t="shared" si="340"/>
        <v>0</v>
      </c>
      <c r="CS169" s="64">
        <v>0</v>
      </c>
      <c r="CT169" s="58">
        <f t="shared" si="341"/>
        <v>0</v>
      </c>
      <c r="CU169" s="60"/>
      <c r="CV169" s="58">
        <f t="shared" si="342"/>
        <v>0</v>
      </c>
      <c r="CW169" s="60"/>
      <c r="CX169" s="58"/>
      <c r="CY169" s="58"/>
      <c r="CZ169" s="58">
        <f t="shared" si="343"/>
        <v>0</v>
      </c>
      <c r="DA169" s="58"/>
      <c r="DB169" s="58"/>
      <c r="DC169" s="58"/>
      <c r="DD169" s="58"/>
      <c r="DE169" s="70">
        <f t="shared" si="344"/>
        <v>13</v>
      </c>
      <c r="DF169" s="70">
        <f t="shared" si="344"/>
        <v>637074.48</v>
      </c>
      <c r="DG169" s="71">
        <v>60</v>
      </c>
      <c r="DH169" s="71">
        <v>2718184.4480000003</v>
      </c>
      <c r="DI169" s="72">
        <f t="shared" si="232"/>
        <v>73</v>
      </c>
      <c r="DJ169" s="72">
        <f t="shared" si="232"/>
        <v>3355258.9280000003</v>
      </c>
    </row>
    <row r="170" spans="1:114" s="1" customFormat="1" ht="30" hidden="1" x14ac:dyDescent="0.25">
      <c r="A170" s="23"/>
      <c r="B170" s="23">
        <v>131</v>
      </c>
      <c r="C170" s="48" t="s">
        <v>433</v>
      </c>
      <c r="D170" s="162" t="s">
        <v>434</v>
      </c>
      <c r="E170" s="50">
        <v>13916</v>
      </c>
      <c r="F170" s="51">
        <v>2.58</v>
      </c>
      <c r="G170" s="52"/>
      <c r="H170" s="53">
        <v>1</v>
      </c>
      <c r="I170" s="54"/>
      <c r="J170" s="54"/>
      <c r="K170" s="55">
        <v>1.4</v>
      </c>
      <c r="L170" s="55">
        <v>1.68</v>
      </c>
      <c r="M170" s="55">
        <v>2.23</v>
      </c>
      <c r="N170" s="56">
        <v>2.57</v>
      </c>
      <c r="O170" s="107"/>
      <c r="P170" s="58">
        <f t="shared" si="304"/>
        <v>0</v>
      </c>
      <c r="Q170" s="64">
        <v>0</v>
      </c>
      <c r="R170" s="58">
        <f t="shared" si="305"/>
        <v>0</v>
      </c>
      <c r="S170" s="64">
        <v>0</v>
      </c>
      <c r="T170" s="60">
        <f t="shared" si="306"/>
        <v>0</v>
      </c>
      <c r="U170" s="64">
        <v>0</v>
      </c>
      <c r="V170" s="58">
        <f t="shared" si="307"/>
        <v>0</v>
      </c>
      <c r="W170" s="64">
        <v>0</v>
      </c>
      <c r="X170" s="58">
        <f t="shared" si="308"/>
        <v>0</v>
      </c>
      <c r="Y170" s="64"/>
      <c r="Z170" s="60">
        <f t="shared" si="309"/>
        <v>0</v>
      </c>
      <c r="AA170" s="105"/>
      <c r="AB170" s="58"/>
      <c r="AC170" s="64"/>
      <c r="AD170" s="58"/>
      <c r="AE170" s="64"/>
      <c r="AF170" s="58"/>
      <c r="AG170" s="64"/>
      <c r="AH170" s="58">
        <f t="shared" si="310"/>
        <v>0</v>
      </c>
      <c r="AI170" s="64">
        <v>0</v>
      </c>
      <c r="AJ170" s="58">
        <v>0</v>
      </c>
      <c r="AK170" s="64">
        <v>0</v>
      </c>
      <c r="AL170" s="58">
        <f t="shared" si="311"/>
        <v>0</v>
      </c>
      <c r="AM170" s="105"/>
      <c r="AN170" s="58">
        <f t="shared" si="312"/>
        <v>0</v>
      </c>
      <c r="AO170" s="64"/>
      <c r="AP170" s="60">
        <f t="shared" si="313"/>
        <v>0</v>
      </c>
      <c r="AQ170" s="64">
        <v>0</v>
      </c>
      <c r="AR170" s="58">
        <f t="shared" si="314"/>
        <v>0</v>
      </c>
      <c r="AS170" s="64">
        <v>0</v>
      </c>
      <c r="AT170" s="58">
        <f t="shared" si="315"/>
        <v>0</v>
      </c>
      <c r="AU170" s="64"/>
      <c r="AV170" s="58">
        <f t="shared" si="316"/>
        <v>0</v>
      </c>
      <c r="AW170" s="64"/>
      <c r="AX170" s="58">
        <f t="shared" si="317"/>
        <v>0</v>
      </c>
      <c r="AY170" s="64"/>
      <c r="AZ170" s="58">
        <f t="shared" si="318"/>
        <v>0</v>
      </c>
      <c r="BA170" s="64">
        <v>0</v>
      </c>
      <c r="BB170" s="58">
        <f t="shared" si="319"/>
        <v>0</v>
      </c>
      <c r="BC170" s="64">
        <v>0</v>
      </c>
      <c r="BD170" s="58">
        <f t="shared" si="320"/>
        <v>0</v>
      </c>
      <c r="BE170" s="64">
        <v>0</v>
      </c>
      <c r="BF170" s="58">
        <f t="shared" si="321"/>
        <v>0</v>
      </c>
      <c r="BG170" s="64">
        <v>0</v>
      </c>
      <c r="BH170" s="58">
        <f t="shared" si="322"/>
        <v>0</v>
      </c>
      <c r="BI170" s="64">
        <v>0</v>
      </c>
      <c r="BJ170" s="58">
        <f t="shared" si="323"/>
        <v>0</v>
      </c>
      <c r="BK170" s="64"/>
      <c r="BL170" s="58">
        <f t="shared" si="324"/>
        <v>0</v>
      </c>
      <c r="BM170" s="64">
        <v>0</v>
      </c>
      <c r="BN170" s="58">
        <f t="shared" si="325"/>
        <v>0</v>
      </c>
      <c r="BO170" s="64">
        <v>0</v>
      </c>
      <c r="BP170" s="58">
        <f t="shared" si="326"/>
        <v>0</v>
      </c>
      <c r="BQ170" s="124"/>
      <c r="BR170" s="60">
        <f t="shared" si="327"/>
        <v>0</v>
      </c>
      <c r="BS170" s="64">
        <v>0</v>
      </c>
      <c r="BT170" s="58">
        <f t="shared" si="328"/>
        <v>0</v>
      </c>
      <c r="BU170" s="64">
        <v>0</v>
      </c>
      <c r="BV170" s="58">
        <f t="shared" si="329"/>
        <v>0</v>
      </c>
      <c r="BW170" s="73"/>
      <c r="BX170" s="58">
        <f t="shared" si="330"/>
        <v>0</v>
      </c>
      <c r="BY170" s="64">
        <v>0</v>
      </c>
      <c r="BZ170" s="58">
        <f t="shared" si="331"/>
        <v>0</v>
      </c>
      <c r="CA170" s="73"/>
      <c r="CB170" s="67">
        <f t="shared" si="332"/>
        <v>0</v>
      </c>
      <c r="CC170" s="64">
        <v>0</v>
      </c>
      <c r="CD170" s="58">
        <f t="shared" si="333"/>
        <v>0</v>
      </c>
      <c r="CE170" s="64">
        <v>0</v>
      </c>
      <c r="CF170" s="58">
        <f t="shared" si="334"/>
        <v>0</v>
      </c>
      <c r="CG170" s="60">
        <v>0</v>
      </c>
      <c r="CH170" s="58">
        <f t="shared" si="335"/>
        <v>0</v>
      </c>
      <c r="CI170" s="64">
        <v>0</v>
      </c>
      <c r="CJ170" s="58">
        <f t="shared" si="336"/>
        <v>0</v>
      </c>
      <c r="CK170" s="64"/>
      <c r="CL170" s="58">
        <f t="shared" si="337"/>
        <v>0</v>
      </c>
      <c r="CM170" s="64"/>
      <c r="CN170" s="58">
        <f t="shared" si="338"/>
        <v>0</v>
      </c>
      <c r="CO170" s="64">
        <v>0</v>
      </c>
      <c r="CP170" s="58">
        <f t="shared" si="339"/>
        <v>0</v>
      </c>
      <c r="CQ170" s="64">
        <v>0</v>
      </c>
      <c r="CR170" s="58">
        <f t="shared" si="340"/>
        <v>0</v>
      </c>
      <c r="CS170" s="64">
        <v>0</v>
      </c>
      <c r="CT170" s="58">
        <f t="shared" si="341"/>
        <v>0</v>
      </c>
      <c r="CU170" s="60"/>
      <c r="CV170" s="58">
        <f t="shared" si="342"/>
        <v>0</v>
      </c>
      <c r="CW170" s="60"/>
      <c r="CX170" s="58"/>
      <c r="CY170" s="58"/>
      <c r="CZ170" s="58">
        <f t="shared" si="343"/>
        <v>0</v>
      </c>
      <c r="DA170" s="58"/>
      <c r="DB170" s="58"/>
      <c r="DC170" s="58"/>
      <c r="DD170" s="58"/>
      <c r="DE170" s="70">
        <f t="shared" si="344"/>
        <v>0</v>
      </c>
      <c r="DF170" s="70">
        <f t="shared" si="344"/>
        <v>0</v>
      </c>
      <c r="DG170" s="71">
        <v>55</v>
      </c>
      <c r="DH170" s="71">
        <v>3166669.2959999996</v>
      </c>
      <c r="DI170" s="72">
        <f t="shared" si="232"/>
        <v>55</v>
      </c>
      <c r="DJ170" s="72">
        <f t="shared" si="232"/>
        <v>3166669.2959999996</v>
      </c>
    </row>
    <row r="171" spans="1:114" s="1" customFormat="1" ht="30" hidden="1" x14ac:dyDescent="0.25">
      <c r="A171" s="23"/>
      <c r="B171" s="23">
        <v>132</v>
      </c>
      <c r="C171" s="48" t="s">
        <v>435</v>
      </c>
      <c r="D171" s="162" t="s">
        <v>436</v>
      </c>
      <c r="E171" s="50">
        <v>13916</v>
      </c>
      <c r="F171" s="51">
        <v>1.97</v>
      </c>
      <c r="G171" s="52"/>
      <c r="H171" s="53">
        <v>1</v>
      </c>
      <c r="I171" s="54"/>
      <c r="J171" s="54"/>
      <c r="K171" s="55">
        <v>1.4</v>
      </c>
      <c r="L171" s="55">
        <v>1.68</v>
      </c>
      <c r="M171" s="55">
        <v>2.23</v>
      </c>
      <c r="N171" s="56">
        <v>2.57</v>
      </c>
      <c r="O171" s="107">
        <v>6</v>
      </c>
      <c r="P171" s="58">
        <f t="shared" si="304"/>
        <v>230281.96799999996</v>
      </c>
      <c r="Q171" s="64">
        <v>0</v>
      </c>
      <c r="R171" s="58">
        <f t="shared" si="305"/>
        <v>0</v>
      </c>
      <c r="S171" s="64">
        <v>0</v>
      </c>
      <c r="T171" s="60">
        <f t="shared" si="306"/>
        <v>0</v>
      </c>
      <c r="U171" s="64">
        <v>0</v>
      </c>
      <c r="V171" s="58">
        <f t="shared" si="307"/>
        <v>0</v>
      </c>
      <c r="W171" s="64">
        <v>0</v>
      </c>
      <c r="X171" s="58">
        <f t="shared" si="308"/>
        <v>0</v>
      </c>
      <c r="Y171" s="64"/>
      <c r="Z171" s="60">
        <f t="shared" si="309"/>
        <v>0</v>
      </c>
      <c r="AA171" s="105">
        <v>0</v>
      </c>
      <c r="AB171" s="58">
        <v>0</v>
      </c>
      <c r="AC171" s="64">
        <v>0</v>
      </c>
      <c r="AD171" s="58">
        <v>0</v>
      </c>
      <c r="AE171" s="64">
        <v>0</v>
      </c>
      <c r="AF171" s="58">
        <v>0</v>
      </c>
      <c r="AG171" s="64"/>
      <c r="AH171" s="58">
        <f t="shared" si="310"/>
        <v>0</v>
      </c>
      <c r="AI171" s="64">
        <v>0</v>
      </c>
      <c r="AJ171" s="58">
        <v>0</v>
      </c>
      <c r="AK171" s="64">
        <v>0</v>
      </c>
      <c r="AL171" s="58">
        <f t="shared" si="311"/>
        <v>0</v>
      </c>
      <c r="AM171" s="105"/>
      <c r="AN171" s="58">
        <f t="shared" si="312"/>
        <v>0</v>
      </c>
      <c r="AO171" s="64"/>
      <c r="AP171" s="60">
        <f t="shared" si="313"/>
        <v>0</v>
      </c>
      <c r="AQ171" s="64">
        <v>0</v>
      </c>
      <c r="AR171" s="58">
        <f t="shared" si="314"/>
        <v>0</v>
      </c>
      <c r="AS171" s="64">
        <v>0</v>
      </c>
      <c r="AT171" s="58">
        <f t="shared" si="315"/>
        <v>0</v>
      </c>
      <c r="AU171" s="64"/>
      <c r="AV171" s="58">
        <f t="shared" si="316"/>
        <v>0</v>
      </c>
      <c r="AW171" s="64"/>
      <c r="AX171" s="58">
        <f t="shared" si="317"/>
        <v>0</v>
      </c>
      <c r="AY171" s="64"/>
      <c r="AZ171" s="58">
        <f t="shared" si="318"/>
        <v>0</v>
      </c>
      <c r="BA171" s="64">
        <v>0</v>
      </c>
      <c r="BB171" s="58">
        <f t="shared" si="319"/>
        <v>0</v>
      </c>
      <c r="BC171" s="64">
        <v>0</v>
      </c>
      <c r="BD171" s="58">
        <f t="shared" si="320"/>
        <v>0</v>
      </c>
      <c r="BE171" s="64">
        <v>0</v>
      </c>
      <c r="BF171" s="58">
        <f t="shared" si="321"/>
        <v>0</v>
      </c>
      <c r="BG171" s="64">
        <v>0</v>
      </c>
      <c r="BH171" s="58">
        <f t="shared" si="322"/>
        <v>0</v>
      </c>
      <c r="BI171" s="64">
        <v>0</v>
      </c>
      <c r="BJ171" s="58">
        <f t="shared" si="323"/>
        <v>0</v>
      </c>
      <c r="BK171" s="64"/>
      <c r="BL171" s="58">
        <f t="shared" si="324"/>
        <v>0</v>
      </c>
      <c r="BM171" s="64">
        <v>0</v>
      </c>
      <c r="BN171" s="58">
        <f t="shared" si="325"/>
        <v>0</v>
      </c>
      <c r="BO171" s="64">
        <v>0</v>
      </c>
      <c r="BP171" s="58">
        <f t="shared" si="326"/>
        <v>0</v>
      </c>
      <c r="BQ171" s="124"/>
      <c r="BR171" s="60">
        <f t="shared" si="327"/>
        <v>0</v>
      </c>
      <c r="BS171" s="64">
        <v>0</v>
      </c>
      <c r="BT171" s="58">
        <f t="shared" si="328"/>
        <v>0</v>
      </c>
      <c r="BU171" s="64">
        <v>0</v>
      </c>
      <c r="BV171" s="58">
        <f t="shared" si="329"/>
        <v>0</v>
      </c>
      <c r="BW171" s="73">
        <v>2</v>
      </c>
      <c r="BX171" s="58">
        <f t="shared" si="330"/>
        <v>92112.787199999992</v>
      </c>
      <c r="BY171" s="64">
        <v>0</v>
      </c>
      <c r="BZ171" s="58">
        <f t="shared" si="331"/>
        <v>0</v>
      </c>
      <c r="CA171" s="73"/>
      <c r="CB171" s="67">
        <f t="shared" si="332"/>
        <v>0</v>
      </c>
      <c r="CC171" s="64">
        <v>0</v>
      </c>
      <c r="CD171" s="58">
        <f t="shared" si="333"/>
        <v>0</v>
      </c>
      <c r="CE171" s="64">
        <v>0</v>
      </c>
      <c r="CF171" s="58">
        <f t="shared" si="334"/>
        <v>0</v>
      </c>
      <c r="CG171" s="60">
        <v>0</v>
      </c>
      <c r="CH171" s="58">
        <f t="shared" si="335"/>
        <v>0</v>
      </c>
      <c r="CI171" s="64">
        <v>0</v>
      </c>
      <c r="CJ171" s="58">
        <f t="shared" si="336"/>
        <v>0</v>
      </c>
      <c r="CK171" s="64"/>
      <c r="CL171" s="58">
        <f t="shared" si="337"/>
        <v>0</v>
      </c>
      <c r="CM171" s="64"/>
      <c r="CN171" s="58">
        <f t="shared" si="338"/>
        <v>0</v>
      </c>
      <c r="CO171" s="64">
        <v>0</v>
      </c>
      <c r="CP171" s="58">
        <f t="shared" si="339"/>
        <v>0</v>
      </c>
      <c r="CQ171" s="64">
        <v>0</v>
      </c>
      <c r="CR171" s="58">
        <f t="shared" si="340"/>
        <v>0</v>
      </c>
      <c r="CS171" s="64">
        <v>0</v>
      </c>
      <c r="CT171" s="58">
        <f t="shared" si="341"/>
        <v>0</v>
      </c>
      <c r="CU171" s="60"/>
      <c r="CV171" s="58">
        <f t="shared" si="342"/>
        <v>0</v>
      </c>
      <c r="CW171" s="60"/>
      <c r="CX171" s="58"/>
      <c r="CY171" s="58"/>
      <c r="CZ171" s="58">
        <f t="shared" si="343"/>
        <v>0</v>
      </c>
      <c r="DA171" s="58"/>
      <c r="DB171" s="58"/>
      <c r="DC171" s="58"/>
      <c r="DD171" s="58"/>
      <c r="DE171" s="70">
        <f t="shared" si="344"/>
        <v>8</v>
      </c>
      <c r="DF171" s="70">
        <f t="shared" si="344"/>
        <v>322394.75519999996</v>
      </c>
      <c r="DG171" s="71">
        <v>35</v>
      </c>
      <c r="DH171" s="71">
        <v>1343311.4799999997</v>
      </c>
      <c r="DI171" s="72">
        <f t="shared" si="232"/>
        <v>43</v>
      </c>
      <c r="DJ171" s="72">
        <f t="shared" si="232"/>
        <v>1665706.2351999998</v>
      </c>
    </row>
    <row r="172" spans="1:114" s="1" customFormat="1" ht="30" hidden="1" x14ac:dyDescent="0.25">
      <c r="A172" s="23"/>
      <c r="B172" s="23">
        <v>133</v>
      </c>
      <c r="C172" s="48" t="s">
        <v>437</v>
      </c>
      <c r="D172" s="162" t="s">
        <v>438</v>
      </c>
      <c r="E172" s="50">
        <v>13916</v>
      </c>
      <c r="F172" s="51">
        <v>2.04</v>
      </c>
      <c r="G172" s="52"/>
      <c r="H172" s="53">
        <v>1</v>
      </c>
      <c r="I172" s="54"/>
      <c r="J172" s="54"/>
      <c r="K172" s="55">
        <v>1.4</v>
      </c>
      <c r="L172" s="55">
        <v>1.68</v>
      </c>
      <c r="M172" s="55">
        <v>2.23</v>
      </c>
      <c r="N172" s="56">
        <v>2.57</v>
      </c>
      <c r="O172" s="77"/>
      <c r="P172" s="58">
        <f t="shared" si="304"/>
        <v>0</v>
      </c>
      <c r="Q172" s="64">
        <v>0</v>
      </c>
      <c r="R172" s="58">
        <f t="shared" si="305"/>
        <v>0</v>
      </c>
      <c r="S172" s="64">
        <v>0</v>
      </c>
      <c r="T172" s="60">
        <f t="shared" si="306"/>
        <v>0</v>
      </c>
      <c r="U172" s="64">
        <v>0</v>
      </c>
      <c r="V172" s="58">
        <f t="shared" si="307"/>
        <v>0</v>
      </c>
      <c r="W172" s="64">
        <v>0</v>
      </c>
      <c r="X172" s="58">
        <f t="shared" si="308"/>
        <v>0</v>
      </c>
      <c r="Y172" s="64"/>
      <c r="Z172" s="60">
        <f t="shared" si="309"/>
        <v>0</v>
      </c>
      <c r="AA172" s="105"/>
      <c r="AB172" s="58"/>
      <c r="AC172" s="64"/>
      <c r="AD172" s="58"/>
      <c r="AE172" s="64"/>
      <c r="AF172" s="58"/>
      <c r="AG172" s="64"/>
      <c r="AH172" s="58">
        <f t="shared" si="310"/>
        <v>0</v>
      </c>
      <c r="AI172" s="64"/>
      <c r="AJ172" s="58"/>
      <c r="AK172" s="64">
        <v>0</v>
      </c>
      <c r="AL172" s="58">
        <f t="shared" si="311"/>
        <v>0</v>
      </c>
      <c r="AM172" s="105"/>
      <c r="AN172" s="58">
        <f t="shared" si="312"/>
        <v>0</v>
      </c>
      <c r="AO172" s="64"/>
      <c r="AP172" s="60">
        <f t="shared" si="313"/>
        <v>0</v>
      </c>
      <c r="AQ172" s="64">
        <v>0</v>
      </c>
      <c r="AR172" s="58">
        <f t="shared" si="314"/>
        <v>0</v>
      </c>
      <c r="AS172" s="64">
        <v>0</v>
      </c>
      <c r="AT172" s="58">
        <f t="shared" si="315"/>
        <v>0</v>
      </c>
      <c r="AU172" s="64"/>
      <c r="AV172" s="58">
        <f t="shared" si="316"/>
        <v>0</v>
      </c>
      <c r="AW172" s="64"/>
      <c r="AX172" s="58">
        <f t="shared" si="317"/>
        <v>0</v>
      </c>
      <c r="AY172" s="64"/>
      <c r="AZ172" s="58">
        <f t="shared" si="318"/>
        <v>0</v>
      </c>
      <c r="BA172" s="64">
        <v>0</v>
      </c>
      <c r="BB172" s="58">
        <f t="shared" si="319"/>
        <v>0</v>
      </c>
      <c r="BC172" s="64">
        <v>0</v>
      </c>
      <c r="BD172" s="58">
        <f t="shared" si="320"/>
        <v>0</v>
      </c>
      <c r="BE172" s="64">
        <v>0</v>
      </c>
      <c r="BF172" s="58">
        <f t="shared" si="321"/>
        <v>0</v>
      </c>
      <c r="BG172" s="64">
        <v>0</v>
      </c>
      <c r="BH172" s="58">
        <f t="shared" si="322"/>
        <v>0</v>
      </c>
      <c r="BI172" s="64">
        <v>0</v>
      </c>
      <c r="BJ172" s="58">
        <f t="shared" si="323"/>
        <v>0</v>
      </c>
      <c r="BK172" s="64"/>
      <c r="BL172" s="58">
        <f t="shared" si="324"/>
        <v>0</v>
      </c>
      <c r="BM172" s="64">
        <v>0</v>
      </c>
      <c r="BN172" s="58">
        <f t="shared" si="325"/>
        <v>0</v>
      </c>
      <c r="BO172" s="64">
        <v>0</v>
      </c>
      <c r="BP172" s="58">
        <f t="shared" si="326"/>
        <v>0</v>
      </c>
      <c r="BQ172" s="124"/>
      <c r="BR172" s="60">
        <f t="shared" si="327"/>
        <v>0</v>
      </c>
      <c r="BS172" s="64">
        <v>0</v>
      </c>
      <c r="BT172" s="58">
        <f t="shared" si="328"/>
        <v>0</v>
      </c>
      <c r="BU172" s="64">
        <v>0</v>
      </c>
      <c r="BV172" s="58">
        <f t="shared" si="329"/>
        <v>0</v>
      </c>
      <c r="BW172" s="73">
        <v>0</v>
      </c>
      <c r="BX172" s="58">
        <f t="shared" si="330"/>
        <v>0</v>
      </c>
      <c r="BY172" s="64">
        <v>0</v>
      </c>
      <c r="BZ172" s="58">
        <f t="shared" si="331"/>
        <v>0</v>
      </c>
      <c r="CA172" s="73"/>
      <c r="CB172" s="67">
        <f t="shared" si="332"/>
        <v>0</v>
      </c>
      <c r="CC172" s="64">
        <v>0</v>
      </c>
      <c r="CD172" s="58">
        <f t="shared" si="333"/>
        <v>0</v>
      </c>
      <c r="CE172" s="64">
        <v>0</v>
      </c>
      <c r="CF172" s="58">
        <f t="shared" si="334"/>
        <v>0</v>
      </c>
      <c r="CG172" s="60">
        <v>0</v>
      </c>
      <c r="CH172" s="58">
        <f t="shared" si="335"/>
        <v>0</v>
      </c>
      <c r="CI172" s="64">
        <v>0</v>
      </c>
      <c r="CJ172" s="58">
        <f t="shared" si="336"/>
        <v>0</v>
      </c>
      <c r="CK172" s="64"/>
      <c r="CL172" s="58">
        <f t="shared" si="337"/>
        <v>0</v>
      </c>
      <c r="CM172" s="64"/>
      <c r="CN172" s="58">
        <f t="shared" si="338"/>
        <v>0</v>
      </c>
      <c r="CO172" s="64">
        <v>0</v>
      </c>
      <c r="CP172" s="58">
        <f t="shared" si="339"/>
        <v>0</v>
      </c>
      <c r="CQ172" s="64">
        <v>0</v>
      </c>
      <c r="CR172" s="58">
        <f t="shared" si="340"/>
        <v>0</v>
      </c>
      <c r="CS172" s="64">
        <v>0</v>
      </c>
      <c r="CT172" s="58">
        <f t="shared" si="341"/>
        <v>0</v>
      </c>
      <c r="CU172" s="60"/>
      <c r="CV172" s="58">
        <f t="shared" si="342"/>
        <v>0</v>
      </c>
      <c r="CW172" s="60"/>
      <c r="CX172" s="58"/>
      <c r="CY172" s="58"/>
      <c r="CZ172" s="58">
        <f t="shared" si="343"/>
        <v>0</v>
      </c>
      <c r="DA172" s="58"/>
      <c r="DB172" s="58"/>
      <c r="DC172" s="58"/>
      <c r="DD172" s="58"/>
      <c r="DE172" s="70">
        <f t="shared" si="344"/>
        <v>0</v>
      </c>
      <c r="DF172" s="70">
        <f t="shared" si="344"/>
        <v>0</v>
      </c>
      <c r="DG172" s="71">
        <v>0</v>
      </c>
      <c r="DH172" s="71">
        <v>0</v>
      </c>
      <c r="DI172" s="72">
        <f t="shared" si="232"/>
        <v>0</v>
      </c>
      <c r="DJ172" s="72">
        <f t="shared" si="232"/>
        <v>0</v>
      </c>
    </row>
    <row r="173" spans="1:114" s="1" customFormat="1" ht="30" hidden="1" x14ac:dyDescent="0.25">
      <c r="A173" s="23"/>
      <c r="B173" s="23">
        <v>134</v>
      </c>
      <c r="C173" s="48" t="s">
        <v>439</v>
      </c>
      <c r="D173" s="162" t="s">
        <v>440</v>
      </c>
      <c r="E173" s="50">
        <v>13916</v>
      </c>
      <c r="F173" s="51">
        <v>2.95</v>
      </c>
      <c r="G173" s="52"/>
      <c r="H173" s="53">
        <v>1</v>
      </c>
      <c r="I173" s="54"/>
      <c r="J173" s="54"/>
      <c r="K173" s="55">
        <v>1.4</v>
      </c>
      <c r="L173" s="55">
        <v>1.68</v>
      </c>
      <c r="M173" s="55">
        <v>2.23</v>
      </c>
      <c r="N173" s="56">
        <v>2.57</v>
      </c>
      <c r="O173" s="77"/>
      <c r="P173" s="58">
        <f t="shared" si="304"/>
        <v>0</v>
      </c>
      <c r="Q173" s="64">
        <v>0</v>
      </c>
      <c r="R173" s="58">
        <f t="shared" si="305"/>
        <v>0</v>
      </c>
      <c r="S173" s="64">
        <v>0</v>
      </c>
      <c r="T173" s="60">
        <f t="shared" si="306"/>
        <v>0</v>
      </c>
      <c r="U173" s="64">
        <v>0</v>
      </c>
      <c r="V173" s="58">
        <f t="shared" si="307"/>
        <v>0</v>
      </c>
      <c r="W173" s="64">
        <v>0</v>
      </c>
      <c r="X173" s="58">
        <f t="shared" si="308"/>
        <v>0</v>
      </c>
      <c r="Y173" s="64"/>
      <c r="Z173" s="60">
        <f t="shared" si="309"/>
        <v>0</v>
      </c>
      <c r="AA173" s="105"/>
      <c r="AB173" s="58"/>
      <c r="AC173" s="64"/>
      <c r="AD173" s="58"/>
      <c r="AE173" s="64"/>
      <c r="AF173" s="58"/>
      <c r="AG173" s="64"/>
      <c r="AH173" s="58">
        <f t="shared" si="310"/>
        <v>0</v>
      </c>
      <c r="AI173" s="64"/>
      <c r="AJ173" s="58"/>
      <c r="AK173" s="64">
        <v>0</v>
      </c>
      <c r="AL173" s="58">
        <f t="shared" si="311"/>
        <v>0</v>
      </c>
      <c r="AM173" s="105"/>
      <c r="AN173" s="58">
        <f t="shared" si="312"/>
        <v>0</v>
      </c>
      <c r="AO173" s="64"/>
      <c r="AP173" s="60">
        <f t="shared" si="313"/>
        <v>0</v>
      </c>
      <c r="AQ173" s="64">
        <v>0</v>
      </c>
      <c r="AR173" s="58">
        <f t="shared" si="314"/>
        <v>0</v>
      </c>
      <c r="AS173" s="64">
        <v>0</v>
      </c>
      <c r="AT173" s="58">
        <f t="shared" si="315"/>
        <v>0</v>
      </c>
      <c r="AU173" s="64"/>
      <c r="AV173" s="58">
        <f t="shared" si="316"/>
        <v>0</v>
      </c>
      <c r="AW173" s="64"/>
      <c r="AX173" s="58">
        <f t="shared" si="317"/>
        <v>0</v>
      </c>
      <c r="AY173" s="64"/>
      <c r="AZ173" s="58">
        <f t="shared" si="318"/>
        <v>0</v>
      </c>
      <c r="BA173" s="64">
        <v>0</v>
      </c>
      <c r="BB173" s="58">
        <f t="shared" si="319"/>
        <v>0</v>
      </c>
      <c r="BC173" s="64">
        <v>0</v>
      </c>
      <c r="BD173" s="58">
        <f t="shared" si="320"/>
        <v>0</v>
      </c>
      <c r="BE173" s="64">
        <v>0</v>
      </c>
      <c r="BF173" s="58">
        <f t="shared" si="321"/>
        <v>0</v>
      </c>
      <c r="BG173" s="64">
        <v>0</v>
      </c>
      <c r="BH173" s="58">
        <f t="shared" si="322"/>
        <v>0</v>
      </c>
      <c r="BI173" s="64">
        <v>0</v>
      </c>
      <c r="BJ173" s="58">
        <f t="shared" si="323"/>
        <v>0</v>
      </c>
      <c r="BK173" s="64"/>
      <c r="BL173" s="58">
        <f t="shared" si="324"/>
        <v>0</v>
      </c>
      <c r="BM173" s="64">
        <v>0</v>
      </c>
      <c r="BN173" s="58">
        <f t="shared" si="325"/>
        <v>0</v>
      </c>
      <c r="BO173" s="64">
        <v>0</v>
      </c>
      <c r="BP173" s="58">
        <f t="shared" si="326"/>
        <v>0</v>
      </c>
      <c r="BQ173" s="124"/>
      <c r="BR173" s="60">
        <f t="shared" si="327"/>
        <v>0</v>
      </c>
      <c r="BS173" s="64">
        <v>0</v>
      </c>
      <c r="BT173" s="58">
        <f t="shared" si="328"/>
        <v>0</v>
      </c>
      <c r="BU173" s="64">
        <v>0</v>
      </c>
      <c r="BV173" s="58">
        <f t="shared" si="329"/>
        <v>0</v>
      </c>
      <c r="BW173" s="73"/>
      <c r="BX173" s="58">
        <f t="shared" si="330"/>
        <v>0</v>
      </c>
      <c r="BY173" s="64">
        <v>0</v>
      </c>
      <c r="BZ173" s="58">
        <f t="shared" si="331"/>
        <v>0</v>
      </c>
      <c r="CA173" s="73"/>
      <c r="CB173" s="67">
        <f t="shared" si="332"/>
        <v>0</v>
      </c>
      <c r="CC173" s="64">
        <v>0</v>
      </c>
      <c r="CD173" s="58">
        <f t="shared" si="333"/>
        <v>0</v>
      </c>
      <c r="CE173" s="64">
        <v>0</v>
      </c>
      <c r="CF173" s="58">
        <f t="shared" si="334"/>
        <v>0</v>
      </c>
      <c r="CG173" s="60">
        <v>0</v>
      </c>
      <c r="CH173" s="58">
        <f t="shared" si="335"/>
        <v>0</v>
      </c>
      <c r="CI173" s="64">
        <v>0</v>
      </c>
      <c r="CJ173" s="58">
        <f t="shared" si="336"/>
        <v>0</v>
      </c>
      <c r="CK173" s="64"/>
      <c r="CL173" s="58">
        <f t="shared" si="337"/>
        <v>0</v>
      </c>
      <c r="CM173" s="64"/>
      <c r="CN173" s="58">
        <f t="shared" si="338"/>
        <v>0</v>
      </c>
      <c r="CO173" s="64">
        <v>0</v>
      </c>
      <c r="CP173" s="58">
        <f t="shared" si="339"/>
        <v>0</v>
      </c>
      <c r="CQ173" s="64">
        <v>0</v>
      </c>
      <c r="CR173" s="58">
        <f t="shared" si="340"/>
        <v>0</v>
      </c>
      <c r="CS173" s="64">
        <v>0</v>
      </c>
      <c r="CT173" s="58">
        <f t="shared" si="341"/>
        <v>0</v>
      </c>
      <c r="CU173" s="60"/>
      <c r="CV173" s="58">
        <f t="shared" si="342"/>
        <v>0</v>
      </c>
      <c r="CW173" s="60"/>
      <c r="CX173" s="58"/>
      <c r="CY173" s="58"/>
      <c r="CZ173" s="58">
        <f t="shared" si="343"/>
        <v>0</v>
      </c>
      <c r="DA173" s="58"/>
      <c r="DB173" s="58"/>
      <c r="DC173" s="58"/>
      <c r="DD173" s="58"/>
      <c r="DE173" s="70">
        <f t="shared" si="344"/>
        <v>0</v>
      </c>
      <c r="DF173" s="70">
        <f t="shared" si="344"/>
        <v>0</v>
      </c>
      <c r="DG173" s="71">
        <v>0</v>
      </c>
      <c r="DH173" s="71">
        <v>0</v>
      </c>
      <c r="DI173" s="72">
        <f t="shared" si="232"/>
        <v>0</v>
      </c>
      <c r="DJ173" s="72">
        <f t="shared" si="232"/>
        <v>0</v>
      </c>
    </row>
    <row r="174" spans="1:114" s="1" customFormat="1" ht="15" x14ac:dyDescent="0.25">
      <c r="A174" s="37">
        <v>31</v>
      </c>
      <c r="B174" s="37"/>
      <c r="C174" s="196" t="s">
        <v>441</v>
      </c>
      <c r="D174" s="161" t="s">
        <v>442</v>
      </c>
      <c r="E174" s="50">
        <v>13916</v>
      </c>
      <c r="F174" s="117"/>
      <c r="G174" s="52"/>
      <c r="H174" s="41"/>
      <c r="I174" s="42"/>
      <c r="J174" s="42"/>
      <c r="K174" s="99">
        <v>1.4</v>
      </c>
      <c r="L174" s="99">
        <v>1.68</v>
      </c>
      <c r="M174" s="99">
        <v>2.23</v>
      </c>
      <c r="N174" s="100">
        <v>2.57</v>
      </c>
      <c r="O174" s="118">
        <f>SUM(O175:O180)</f>
        <v>0</v>
      </c>
      <c r="P174" s="118">
        <f t="shared" ref="P174:CA174" si="345">SUM(P175:P180)</f>
        <v>0</v>
      </c>
      <c r="Q174" s="118">
        <f t="shared" si="345"/>
        <v>77</v>
      </c>
      <c r="R174" s="118">
        <f t="shared" si="345"/>
        <v>1560345.416</v>
      </c>
      <c r="S174" s="118">
        <f t="shared" si="345"/>
        <v>0</v>
      </c>
      <c r="T174" s="118">
        <f t="shared" si="345"/>
        <v>0</v>
      </c>
      <c r="U174" s="118">
        <f t="shared" si="345"/>
        <v>0</v>
      </c>
      <c r="V174" s="118">
        <f t="shared" si="345"/>
        <v>0</v>
      </c>
      <c r="W174" s="118">
        <f t="shared" si="345"/>
        <v>0</v>
      </c>
      <c r="X174" s="118">
        <f t="shared" si="345"/>
        <v>0</v>
      </c>
      <c r="Y174" s="118">
        <f t="shared" si="345"/>
        <v>0</v>
      </c>
      <c r="Z174" s="118">
        <f t="shared" si="345"/>
        <v>0</v>
      </c>
      <c r="AA174" s="118">
        <f t="shared" si="345"/>
        <v>0</v>
      </c>
      <c r="AB174" s="118">
        <f t="shared" si="345"/>
        <v>0</v>
      </c>
      <c r="AC174" s="118">
        <f t="shared" si="345"/>
        <v>0</v>
      </c>
      <c r="AD174" s="118">
        <f t="shared" si="345"/>
        <v>0</v>
      </c>
      <c r="AE174" s="118">
        <f t="shared" si="345"/>
        <v>420</v>
      </c>
      <c r="AF174" s="118">
        <f t="shared" si="345"/>
        <v>8085195.9999999991</v>
      </c>
      <c r="AG174" s="118">
        <f t="shared" si="345"/>
        <v>20</v>
      </c>
      <c r="AH174" s="118">
        <f t="shared" si="345"/>
        <v>340942</v>
      </c>
      <c r="AI174" s="118">
        <f t="shared" si="345"/>
        <v>0</v>
      </c>
      <c r="AJ174" s="118">
        <f t="shared" si="345"/>
        <v>0</v>
      </c>
      <c r="AK174" s="118">
        <f t="shared" si="345"/>
        <v>50</v>
      </c>
      <c r="AL174" s="118">
        <f t="shared" si="345"/>
        <v>1046906.2464000001</v>
      </c>
      <c r="AM174" s="118">
        <f t="shared" si="345"/>
        <v>0</v>
      </c>
      <c r="AN174" s="118">
        <f t="shared" si="345"/>
        <v>0</v>
      </c>
      <c r="AO174" s="118">
        <f t="shared" si="345"/>
        <v>0</v>
      </c>
      <c r="AP174" s="118">
        <f t="shared" si="345"/>
        <v>0</v>
      </c>
      <c r="AQ174" s="118">
        <f t="shared" si="345"/>
        <v>0</v>
      </c>
      <c r="AR174" s="118">
        <f t="shared" si="345"/>
        <v>0</v>
      </c>
      <c r="AS174" s="118">
        <f t="shared" si="345"/>
        <v>0</v>
      </c>
      <c r="AT174" s="118">
        <f t="shared" si="345"/>
        <v>0</v>
      </c>
      <c r="AU174" s="118">
        <f t="shared" si="345"/>
        <v>0</v>
      </c>
      <c r="AV174" s="118">
        <f t="shared" si="345"/>
        <v>0</v>
      </c>
      <c r="AW174" s="118">
        <f t="shared" si="345"/>
        <v>0</v>
      </c>
      <c r="AX174" s="118">
        <f t="shared" si="345"/>
        <v>0</v>
      </c>
      <c r="AY174" s="118">
        <f t="shared" si="345"/>
        <v>0</v>
      </c>
      <c r="AZ174" s="118">
        <f t="shared" si="345"/>
        <v>0</v>
      </c>
      <c r="BA174" s="118">
        <f t="shared" si="345"/>
        <v>0</v>
      </c>
      <c r="BB174" s="118">
        <f t="shared" si="345"/>
        <v>0</v>
      </c>
      <c r="BC174" s="118">
        <f t="shared" si="345"/>
        <v>33</v>
      </c>
      <c r="BD174" s="118">
        <f t="shared" si="345"/>
        <v>521154.19999999995</v>
      </c>
      <c r="BE174" s="118">
        <f t="shared" si="345"/>
        <v>209</v>
      </c>
      <c r="BF174" s="118">
        <f t="shared" si="345"/>
        <v>3053866.1999999997</v>
      </c>
      <c r="BG174" s="118">
        <f t="shared" si="345"/>
        <v>0</v>
      </c>
      <c r="BH174" s="118">
        <f t="shared" si="345"/>
        <v>0</v>
      </c>
      <c r="BI174" s="118">
        <f t="shared" si="345"/>
        <v>0</v>
      </c>
      <c r="BJ174" s="118">
        <f t="shared" si="345"/>
        <v>0</v>
      </c>
      <c r="BK174" s="118">
        <f t="shared" si="345"/>
        <v>59</v>
      </c>
      <c r="BL174" s="118">
        <f t="shared" si="345"/>
        <v>978990.59999999986</v>
      </c>
      <c r="BM174" s="118">
        <f t="shared" si="345"/>
        <v>0</v>
      </c>
      <c r="BN174" s="118">
        <f t="shared" si="345"/>
        <v>0</v>
      </c>
      <c r="BO174" s="118">
        <f t="shared" si="345"/>
        <v>0</v>
      </c>
      <c r="BP174" s="118">
        <f t="shared" si="345"/>
        <v>0</v>
      </c>
      <c r="BQ174" s="118">
        <f t="shared" si="345"/>
        <v>0</v>
      </c>
      <c r="BR174" s="118">
        <f t="shared" si="345"/>
        <v>0</v>
      </c>
      <c r="BS174" s="118">
        <f t="shared" si="345"/>
        <v>150</v>
      </c>
      <c r="BT174" s="118">
        <f t="shared" si="345"/>
        <v>3156148.8</v>
      </c>
      <c r="BU174" s="118">
        <f t="shared" si="345"/>
        <v>0</v>
      </c>
      <c r="BV174" s="118">
        <f t="shared" si="345"/>
        <v>0</v>
      </c>
      <c r="BW174" s="118">
        <f t="shared" si="345"/>
        <v>207</v>
      </c>
      <c r="BX174" s="118">
        <f t="shared" si="345"/>
        <v>4316208.8256000001</v>
      </c>
      <c r="BY174" s="118">
        <f t="shared" si="345"/>
        <v>0</v>
      </c>
      <c r="BZ174" s="118">
        <f t="shared" si="345"/>
        <v>0</v>
      </c>
      <c r="CA174" s="118">
        <f t="shared" si="345"/>
        <v>0</v>
      </c>
      <c r="CB174" s="118">
        <f t="shared" ref="CB174:DF174" si="346">SUM(CB175:CB180)</f>
        <v>0</v>
      </c>
      <c r="CC174" s="118">
        <f t="shared" si="346"/>
        <v>70</v>
      </c>
      <c r="CD174" s="118">
        <f t="shared" si="346"/>
        <v>1227391.2</v>
      </c>
      <c r="CE174" s="118">
        <f t="shared" si="346"/>
        <v>0</v>
      </c>
      <c r="CF174" s="118">
        <f t="shared" si="346"/>
        <v>0</v>
      </c>
      <c r="CG174" s="118">
        <f t="shared" si="346"/>
        <v>37</v>
      </c>
      <c r="CH174" s="118">
        <f t="shared" si="346"/>
        <v>763320.43200000003</v>
      </c>
      <c r="CI174" s="118">
        <f t="shared" si="346"/>
        <v>1</v>
      </c>
      <c r="CJ174" s="118">
        <f t="shared" si="346"/>
        <v>20807.2032</v>
      </c>
      <c r="CK174" s="118">
        <f t="shared" si="346"/>
        <v>27</v>
      </c>
      <c r="CL174" s="118">
        <f t="shared" si="346"/>
        <v>543558.96</v>
      </c>
      <c r="CM174" s="118">
        <f t="shared" si="346"/>
        <v>0</v>
      </c>
      <c r="CN174" s="118">
        <f t="shared" si="346"/>
        <v>0</v>
      </c>
      <c r="CO174" s="118">
        <f t="shared" si="346"/>
        <v>0</v>
      </c>
      <c r="CP174" s="118">
        <f t="shared" si="346"/>
        <v>0</v>
      </c>
      <c r="CQ174" s="118">
        <f t="shared" si="346"/>
        <v>5</v>
      </c>
      <c r="CR174" s="118">
        <f t="shared" si="346"/>
        <v>116372.55</v>
      </c>
      <c r="CS174" s="118">
        <f t="shared" si="346"/>
        <v>12</v>
      </c>
      <c r="CT174" s="118">
        <f t="shared" si="346"/>
        <v>421301.33359999995</v>
      </c>
      <c r="CU174" s="118">
        <f t="shared" si="346"/>
        <v>0</v>
      </c>
      <c r="CV174" s="118">
        <f t="shared" si="346"/>
        <v>0</v>
      </c>
      <c r="CW174" s="118">
        <f t="shared" si="346"/>
        <v>0</v>
      </c>
      <c r="CX174" s="118">
        <f t="shared" si="346"/>
        <v>0</v>
      </c>
      <c r="CY174" s="118">
        <f t="shared" si="346"/>
        <v>0</v>
      </c>
      <c r="CZ174" s="118">
        <f t="shared" si="346"/>
        <v>0</v>
      </c>
      <c r="DA174" s="118">
        <f t="shared" si="346"/>
        <v>0</v>
      </c>
      <c r="DB174" s="118">
        <f t="shared" si="346"/>
        <v>0</v>
      </c>
      <c r="DC174" s="118">
        <f t="shared" si="346"/>
        <v>0</v>
      </c>
      <c r="DD174" s="118">
        <f t="shared" si="346"/>
        <v>0</v>
      </c>
      <c r="DE174" s="118">
        <f t="shared" si="346"/>
        <v>1377</v>
      </c>
      <c r="DF174" s="118">
        <f t="shared" si="346"/>
        <v>26152509.966800001</v>
      </c>
      <c r="DG174" s="46">
        <v>4243</v>
      </c>
      <c r="DH174" s="46">
        <v>79018081.688000008</v>
      </c>
      <c r="DI174" s="47">
        <f t="shared" si="232"/>
        <v>5620</v>
      </c>
      <c r="DJ174" s="47">
        <f t="shared" si="232"/>
        <v>105170591.65480001</v>
      </c>
    </row>
    <row r="175" spans="1:114" s="1" customFormat="1" hidden="1" x14ac:dyDescent="0.25">
      <c r="A175" s="23"/>
      <c r="B175" s="23">
        <v>135</v>
      </c>
      <c r="C175" s="48" t="s">
        <v>443</v>
      </c>
      <c r="D175" s="160" t="s">
        <v>444</v>
      </c>
      <c r="E175" s="50">
        <v>13916</v>
      </c>
      <c r="F175" s="51">
        <v>0.89</v>
      </c>
      <c r="G175" s="52"/>
      <c r="H175" s="53">
        <v>1</v>
      </c>
      <c r="I175" s="54"/>
      <c r="J175" s="54"/>
      <c r="K175" s="55">
        <v>1.4</v>
      </c>
      <c r="L175" s="55">
        <v>1.68</v>
      </c>
      <c r="M175" s="55">
        <v>2.23</v>
      </c>
      <c r="N175" s="56">
        <v>2.57</v>
      </c>
      <c r="O175" s="77">
        <v>0</v>
      </c>
      <c r="P175" s="58">
        <f t="shared" ref="P175:P180" si="347">SUM(O175*$E175*$F175*$H175*$K175*$P$9)</f>
        <v>0</v>
      </c>
      <c r="Q175" s="64">
        <v>0</v>
      </c>
      <c r="R175" s="58">
        <f t="shared" ref="R175:R180" si="348">SUM(Q175*$E175*$F175*$H175*$K175*$R$9)</f>
        <v>0</v>
      </c>
      <c r="S175" s="64">
        <v>0</v>
      </c>
      <c r="T175" s="60">
        <f t="shared" ref="T175:T180" si="349">SUM(S175*$E175*$F175*$H175*$K175*$T$9)</f>
        <v>0</v>
      </c>
      <c r="U175" s="64">
        <v>0</v>
      </c>
      <c r="V175" s="58">
        <f t="shared" ref="V175:V180" si="350">SUM(U175*$E175*$F175*$H175*$K175*$V$9)</f>
        <v>0</v>
      </c>
      <c r="W175" s="64">
        <v>0</v>
      </c>
      <c r="X175" s="58">
        <f t="shared" ref="X175:X180" si="351">SUM(W175*$E175*$F175*$H175*$K175*$X$9)</f>
        <v>0</v>
      </c>
      <c r="Y175" s="64"/>
      <c r="Z175" s="60">
        <f t="shared" ref="Z175:Z180" si="352">SUM(Y175*$E175*$F175*$H175*$K175*$Z$9)</f>
        <v>0</v>
      </c>
      <c r="AA175" s="105">
        <v>0</v>
      </c>
      <c r="AB175" s="58">
        <v>0</v>
      </c>
      <c r="AC175" s="64">
        <v>0</v>
      </c>
      <c r="AD175" s="58">
        <v>0</v>
      </c>
      <c r="AE175" s="64">
        <v>0</v>
      </c>
      <c r="AF175" s="58">
        <v>0</v>
      </c>
      <c r="AG175" s="64">
        <v>0</v>
      </c>
      <c r="AH175" s="58">
        <f t="shared" ref="AH175:AH180" si="353">AG175*E175*F175*H175*K175</f>
        <v>0</v>
      </c>
      <c r="AI175" s="64">
        <v>0</v>
      </c>
      <c r="AJ175" s="58">
        <v>0</v>
      </c>
      <c r="AK175" s="114">
        <v>2</v>
      </c>
      <c r="AL175" s="58">
        <f t="shared" ref="AL175:AL180" si="354">AK175*$E175*$F175*$H175*$L175*$AL$9</f>
        <v>41614.4064</v>
      </c>
      <c r="AM175" s="105"/>
      <c r="AN175" s="58">
        <f t="shared" ref="AN175:AN180" si="355">SUM(AM175*$E175*$F175*$H175*$K175*$AN$9)</f>
        <v>0</v>
      </c>
      <c r="AO175" s="64"/>
      <c r="AP175" s="60">
        <f t="shared" ref="AP175:AP180" si="356">SUM(AO175*$E175*$F175*$H175*$K175*$AP$9)</f>
        <v>0</v>
      </c>
      <c r="AQ175" s="64">
        <v>0</v>
      </c>
      <c r="AR175" s="58">
        <f t="shared" ref="AR175:AR180" si="357">SUM(AQ175*$E175*$F175*$H175*$K175*$AR$9)</f>
        <v>0</v>
      </c>
      <c r="AS175" s="64">
        <v>0</v>
      </c>
      <c r="AT175" s="58">
        <f t="shared" ref="AT175:AT180" si="358">SUM(AS175*$E175*$F175*$H175*$K175*$AT$9)</f>
        <v>0</v>
      </c>
      <c r="AU175" s="64"/>
      <c r="AV175" s="58">
        <f t="shared" ref="AV175:AV180" si="359">SUM(AU175*$E175*$F175*$H175*$K175*$AV$9)</f>
        <v>0</v>
      </c>
      <c r="AW175" s="64"/>
      <c r="AX175" s="58">
        <f t="shared" ref="AX175:AX180" si="360">SUM(AW175*$E175*$F175*$H175*$K175*$AX$9)</f>
        <v>0</v>
      </c>
      <c r="AY175" s="64"/>
      <c r="AZ175" s="58">
        <f t="shared" ref="AZ175:AZ180" si="361">SUM(AY175*$E175*$F175*$H175*$K175*$AZ$9)</f>
        <v>0</v>
      </c>
      <c r="BA175" s="64">
        <v>0</v>
      </c>
      <c r="BB175" s="58">
        <f t="shared" ref="BB175:BB180" si="362">SUM(BA175*$E175*$F175*$H175*$K175*$BB$9)</f>
        <v>0</v>
      </c>
      <c r="BC175" s="64">
        <v>0</v>
      </c>
      <c r="BD175" s="58">
        <f t="shared" ref="BD175:BD180" si="363">SUM(BC175*$E175*$F175*$H175*$K175*$BD$9)</f>
        <v>0</v>
      </c>
      <c r="BE175" s="64"/>
      <c r="BF175" s="58">
        <f t="shared" ref="BF175:BF180" si="364">SUM(BE175*$E175*$F175*$H175*$K175*$BF$9)</f>
        <v>0</v>
      </c>
      <c r="BG175" s="64">
        <v>0</v>
      </c>
      <c r="BH175" s="58">
        <f t="shared" ref="BH175:BH180" si="365">SUM(BG175*$E175*$F175*$H175*$K175*$BH$9)</f>
        <v>0</v>
      </c>
      <c r="BI175" s="64">
        <v>0</v>
      </c>
      <c r="BJ175" s="58">
        <f t="shared" ref="BJ175:BJ180" si="366">SUM(BI175*$E175*$F175*$H175*$K175*$BJ$9)</f>
        <v>0</v>
      </c>
      <c r="BK175" s="64"/>
      <c r="BL175" s="58">
        <f t="shared" ref="BL175:BL180" si="367">SUM(BK175*$E175*$F175*$H175*$K175*$BL$9)</f>
        <v>0</v>
      </c>
      <c r="BM175" s="64">
        <v>0</v>
      </c>
      <c r="BN175" s="58">
        <f t="shared" ref="BN175:BN180" si="368">BM175*$E175*$F175*$H175*$L175*$BN$9</f>
        <v>0</v>
      </c>
      <c r="BO175" s="64">
        <v>0</v>
      </c>
      <c r="BP175" s="58">
        <f t="shared" ref="BP175:BP180" si="369">BO175*$E175*$F175*$H175*$L175*$BP$9</f>
        <v>0</v>
      </c>
      <c r="BQ175" s="124">
        <v>0</v>
      </c>
      <c r="BR175" s="60">
        <f t="shared" ref="BR175:BR180" si="370">BQ175*$E175*$F175*$H175*$L175*$BR$9</f>
        <v>0</v>
      </c>
      <c r="BS175" s="64">
        <v>0</v>
      </c>
      <c r="BT175" s="58">
        <f t="shared" ref="BT175:BT180" si="371">BS175*$E175*$F175*$H175*$L175*$BT$9</f>
        <v>0</v>
      </c>
      <c r="BU175" s="64">
        <v>0</v>
      </c>
      <c r="BV175" s="58">
        <f t="shared" ref="BV175:BV180" si="372">BU175*$E175*$F175*$H175*$L175*$BV$9</f>
        <v>0</v>
      </c>
      <c r="BW175" s="65">
        <v>2</v>
      </c>
      <c r="BX175" s="58">
        <f t="shared" ref="BX175:BX180" si="373">BW175*$E175*$F175*$H175*$L175*$BX$9</f>
        <v>41614.4064</v>
      </c>
      <c r="BY175" s="60"/>
      <c r="BZ175" s="58">
        <f t="shared" ref="BZ175:BZ180" si="374">BY175*$E175*$F175*$H175*$L175*$BZ$9</f>
        <v>0</v>
      </c>
      <c r="CA175" s="73"/>
      <c r="CB175" s="67">
        <f t="shared" ref="CB175:CB180" si="375">CA175*$E175*$F175*$H175*$L175*$CB$9</f>
        <v>0</v>
      </c>
      <c r="CC175" s="64"/>
      <c r="CD175" s="58">
        <f t="shared" ref="CD175:CD180" si="376">CC175*$E175*$F175*$H175*$L175*$CD$9</f>
        <v>0</v>
      </c>
      <c r="CE175" s="64">
        <v>0</v>
      </c>
      <c r="CF175" s="58">
        <f t="shared" ref="CF175:CF180" si="377">CE175*$E175*$F175*$H175*$L175*$CF$9</f>
        <v>0</v>
      </c>
      <c r="CG175" s="60">
        <v>10</v>
      </c>
      <c r="CH175" s="58">
        <f t="shared" ref="CH175:CH180" si="378">CG175*$E175*$F175*$H175*$L175*$CH$9</f>
        <v>208072.03200000001</v>
      </c>
      <c r="CI175" s="60">
        <v>1</v>
      </c>
      <c r="CJ175" s="58">
        <f t="shared" ref="CJ175:CJ180" si="379">CI175*$E175*$F175*$H175*$L175*$CJ$9</f>
        <v>20807.2032</v>
      </c>
      <c r="CK175" s="64"/>
      <c r="CL175" s="58">
        <f t="shared" ref="CL175:CL180" si="380">CK175*$E175*$F175*$H175*$L175*$CL$9</f>
        <v>0</v>
      </c>
      <c r="CM175" s="64"/>
      <c r="CN175" s="58">
        <f t="shared" ref="CN175:CN180" si="381">CM175*$E175*$F175*$H175*$L175*$CN$9</f>
        <v>0</v>
      </c>
      <c r="CO175" s="64">
        <v>0</v>
      </c>
      <c r="CP175" s="58">
        <f t="shared" ref="CP175:CP180" si="382">CO175*$E175*$F175*$H175*$L175*$CP$9</f>
        <v>0</v>
      </c>
      <c r="CQ175" s="64"/>
      <c r="CR175" s="58">
        <f t="shared" ref="CR175:CR180" si="383">CQ175*$E175*$F175*$H175*$M175*$CR$9</f>
        <v>0</v>
      </c>
      <c r="CS175" s="60">
        <v>2</v>
      </c>
      <c r="CT175" s="58">
        <f t="shared" ref="CT175:CT180" si="384">CS175*$E175*$F175*$H175*$N175*$CT$9</f>
        <v>63660.133599999994</v>
      </c>
      <c r="CU175" s="60"/>
      <c r="CV175" s="58">
        <f t="shared" ref="CV175:CV180" si="385">CU175*E175*F175*H175</f>
        <v>0</v>
      </c>
      <c r="CW175" s="60"/>
      <c r="CX175" s="58"/>
      <c r="CY175" s="58"/>
      <c r="CZ175" s="58">
        <f t="shared" ref="CZ175:CZ180" si="386">SUM(CY175*$E175*$F175*$H175*$K175*$R$9)</f>
        <v>0</v>
      </c>
      <c r="DA175" s="58"/>
      <c r="DB175" s="58"/>
      <c r="DC175" s="58"/>
      <c r="DD175" s="58"/>
      <c r="DE175" s="70">
        <f t="shared" ref="DE175:DF180" si="387">SUM(Q175+O175+AA175+S175+U175+AC175+Y175+W175+AE175+AI175+AG175+AK175+AM175+AQ175+BM175+BS175+AO175+BA175+BC175+CE175+CG175+CC175+CI175+CK175+BW175+BY175+AS175+AU175+AW175+AY175+BO175+BQ175+BU175+BE175+BG175+BI175+BK175+CA175+CM175+CO175+CQ175+CS175+CU175+CW175+DA175+DC175)</f>
        <v>17</v>
      </c>
      <c r="DF175" s="70">
        <f t="shared" si="387"/>
        <v>375768.18160000001</v>
      </c>
      <c r="DG175" s="71">
        <v>2</v>
      </c>
      <c r="DH175" s="71">
        <v>34678.671999999999</v>
      </c>
      <c r="DI175" s="72">
        <f t="shared" si="232"/>
        <v>19</v>
      </c>
      <c r="DJ175" s="72">
        <f t="shared" si="232"/>
        <v>410446.85360000003</v>
      </c>
    </row>
    <row r="176" spans="1:114" s="1" customFormat="1" ht="30" x14ac:dyDescent="0.25">
      <c r="A176" s="23"/>
      <c r="B176" s="23">
        <v>136</v>
      </c>
      <c r="C176" s="48" t="s">
        <v>445</v>
      </c>
      <c r="D176" s="160" t="s">
        <v>446</v>
      </c>
      <c r="E176" s="50">
        <v>13916</v>
      </c>
      <c r="F176" s="51">
        <v>0.75</v>
      </c>
      <c r="G176" s="52"/>
      <c r="H176" s="53">
        <v>1</v>
      </c>
      <c r="I176" s="54"/>
      <c r="J176" s="54"/>
      <c r="K176" s="55">
        <v>1.4</v>
      </c>
      <c r="L176" s="55">
        <v>1.68</v>
      </c>
      <c r="M176" s="55">
        <v>2.23</v>
      </c>
      <c r="N176" s="56">
        <v>2.57</v>
      </c>
      <c r="O176" s="77">
        <v>0</v>
      </c>
      <c r="P176" s="58">
        <f t="shared" si="347"/>
        <v>0</v>
      </c>
      <c r="Q176" s="60">
        <v>1</v>
      </c>
      <c r="R176" s="58">
        <f t="shared" si="348"/>
        <v>14611.8</v>
      </c>
      <c r="S176" s="64">
        <v>0</v>
      </c>
      <c r="T176" s="60">
        <f t="shared" si="349"/>
        <v>0</v>
      </c>
      <c r="U176" s="64">
        <v>0</v>
      </c>
      <c r="V176" s="58">
        <f t="shared" si="350"/>
        <v>0</v>
      </c>
      <c r="W176" s="64">
        <v>0</v>
      </c>
      <c r="X176" s="58">
        <f t="shared" si="351"/>
        <v>0</v>
      </c>
      <c r="Y176" s="64"/>
      <c r="Z176" s="60">
        <f t="shared" si="352"/>
        <v>0</v>
      </c>
      <c r="AA176" s="105">
        <v>0</v>
      </c>
      <c r="AB176" s="58">
        <v>0</v>
      </c>
      <c r="AC176" s="64">
        <v>0</v>
      </c>
      <c r="AD176" s="58">
        <v>0</v>
      </c>
      <c r="AE176" s="60">
        <v>20</v>
      </c>
      <c r="AF176" s="58">
        <f>AE176*E176*F176*H176*K176</f>
        <v>292236</v>
      </c>
      <c r="AG176" s="73">
        <v>10</v>
      </c>
      <c r="AH176" s="58">
        <f t="shared" si="353"/>
        <v>146118</v>
      </c>
      <c r="AI176" s="64">
        <v>0</v>
      </c>
      <c r="AJ176" s="58">
        <v>0</v>
      </c>
      <c r="AK176" s="60">
        <v>20</v>
      </c>
      <c r="AL176" s="58">
        <f t="shared" si="354"/>
        <v>350683.2</v>
      </c>
      <c r="AM176" s="105"/>
      <c r="AN176" s="58">
        <f t="shared" si="355"/>
        <v>0</v>
      </c>
      <c r="AO176" s="64"/>
      <c r="AP176" s="60">
        <f t="shared" si="356"/>
        <v>0</v>
      </c>
      <c r="AQ176" s="64">
        <v>0</v>
      </c>
      <c r="AR176" s="58">
        <f t="shared" si="357"/>
        <v>0</v>
      </c>
      <c r="AS176" s="64">
        <v>0</v>
      </c>
      <c r="AT176" s="58">
        <f t="shared" si="358"/>
        <v>0</v>
      </c>
      <c r="AU176" s="64"/>
      <c r="AV176" s="58">
        <f t="shared" si="359"/>
        <v>0</v>
      </c>
      <c r="AW176" s="64"/>
      <c r="AX176" s="58">
        <f t="shared" si="360"/>
        <v>0</v>
      </c>
      <c r="AY176" s="64"/>
      <c r="AZ176" s="58">
        <f t="shared" si="361"/>
        <v>0</v>
      </c>
      <c r="BA176" s="64">
        <v>0</v>
      </c>
      <c r="BB176" s="58">
        <f t="shared" si="362"/>
        <v>0</v>
      </c>
      <c r="BC176" s="60">
        <v>25</v>
      </c>
      <c r="BD176" s="58">
        <f t="shared" si="363"/>
        <v>365295</v>
      </c>
      <c r="BE176" s="60">
        <v>209</v>
      </c>
      <c r="BF176" s="58">
        <f t="shared" si="364"/>
        <v>3053866.1999999997</v>
      </c>
      <c r="BG176" s="64">
        <v>0</v>
      </c>
      <c r="BH176" s="58">
        <f t="shared" si="365"/>
        <v>0</v>
      </c>
      <c r="BI176" s="64"/>
      <c r="BJ176" s="58">
        <f t="shared" si="366"/>
        <v>0</v>
      </c>
      <c r="BK176" s="60">
        <v>35</v>
      </c>
      <c r="BL176" s="58">
        <f t="shared" si="367"/>
        <v>511412.99999999994</v>
      </c>
      <c r="BM176" s="64">
        <v>0</v>
      </c>
      <c r="BN176" s="58">
        <f t="shared" si="368"/>
        <v>0</v>
      </c>
      <c r="BO176" s="64">
        <v>0</v>
      </c>
      <c r="BP176" s="58">
        <f t="shared" si="369"/>
        <v>0</v>
      </c>
      <c r="BQ176" s="124">
        <v>0</v>
      </c>
      <c r="BR176" s="60">
        <f t="shared" si="370"/>
        <v>0</v>
      </c>
      <c r="BS176" s="60">
        <v>60</v>
      </c>
      <c r="BT176" s="58">
        <f t="shared" si="371"/>
        <v>1052049.5999999999</v>
      </c>
      <c r="BU176" s="64">
        <v>0</v>
      </c>
      <c r="BV176" s="58">
        <f t="shared" si="372"/>
        <v>0</v>
      </c>
      <c r="BW176" s="65">
        <v>102</v>
      </c>
      <c r="BX176" s="58">
        <f t="shared" si="373"/>
        <v>1788484.3199999998</v>
      </c>
      <c r="BY176" s="60"/>
      <c r="BZ176" s="58">
        <f t="shared" si="374"/>
        <v>0</v>
      </c>
      <c r="CA176" s="73"/>
      <c r="CB176" s="67">
        <f t="shared" si="375"/>
        <v>0</v>
      </c>
      <c r="CC176" s="114">
        <v>70</v>
      </c>
      <c r="CD176" s="58">
        <f t="shared" si="376"/>
        <v>1227391.2</v>
      </c>
      <c r="CE176" s="64">
        <v>0</v>
      </c>
      <c r="CF176" s="58">
        <f t="shared" si="377"/>
        <v>0</v>
      </c>
      <c r="CG176" s="60">
        <v>13</v>
      </c>
      <c r="CH176" s="58">
        <f t="shared" si="378"/>
        <v>227944.08</v>
      </c>
      <c r="CI176" s="64">
        <v>0</v>
      </c>
      <c r="CJ176" s="58">
        <f t="shared" si="379"/>
        <v>0</v>
      </c>
      <c r="CK176" s="60">
        <v>15</v>
      </c>
      <c r="CL176" s="58">
        <f t="shared" si="380"/>
        <v>263012.39999999997</v>
      </c>
      <c r="CM176" s="64"/>
      <c r="CN176" s="58">
        <f t="shared" si="381"/>
        <v>0</v>
      </c>
      <c r="CO176" s="64">
        <v>0</v>
      </c>
      <c r="CP176" s="58">
        <f t="shared" si="382"/>
        <v>0</v>
      </c>
      <c r="CQ176" s="60">
        <v>5</v>
      </c>
      <c r="CR176" s="58">
        <f t="shared" si="383"/>
        <v>116372.55</v>
      </c>
      <c r="CS176" s="60"/>
      <c r="CT176" s="58">
        <f t="shared" si="384"/>
        <v>0</v>
      </c>
      <c r="CU176" s="60"/>
      <c r="CV176" s="58">
        <f t="shared" si="385"/>
        <v>0</v>
      </c>
      <c r="CW176" s="60"/>
      <c r="CX176" s="58">
        <f>CW176*E176*F176*H176*L176</f>
        <v>0</v>
      </c>
      <c r="CY176" s="58"/>
      <c r="CZ176" s="58">
        <f t="shared" si="386"/>
        <v>0</v>
      </c>
      <c r="DA176" s="58"/>
      <c r="DB176" s="58"/>
      <c r="DC176" s="58"/>
      <c r="DD176" s="58"/>
      <c r="DE176" s="70">
        <f t="shared" si="387"/>
        <v>585</v>
      </c>
      <c r="DF176" s="70">
        <f t="shared" si="387"/>
        <v>9409477.3499999996</v>
      </c>
      <c r="DG176" s="71">
        <v>2376</v>
      </c>
      <c r="DH176" s="71">
        <v>35781375.840000004</v>
      </c>
      <c r="DI176" s="72">
        <f t="shared" si="232"/>
        <v>2961</v>
      </c>
      <c r="DJ176" s="72">
        <f t="shared" si="232"/>
        <v>45190853.190000005</v>
      </c>
    </row>
    <row r="177" spans="1:114" s="1" customFormat="1" ht="30" x14ac:dyDescent="0.25">
      <c r="A177" s="23"/>
      <c r="B177" s="23">
        <v>137</v>
      </c>
      <c r="C177" s="48" t="s">
        <v>447</v>
      </c>
      <c r="D177" s="160" t="s">
        <v>448</v>
      </c>
      <c r="E177" s="50">
        <v>13916</v>
      </c>
      <c r="F177" s="112">
        <v>1</v>
      </c>
      <c r="G177" s="52"/>
      <c r="H177" s="53">
        <v>1</v>
      </c>
      <c r="I177" s="54"/>
      <c r="J177" s="54"/>
      <c r="K177" s="55">
        <v>1.4</v>
      </c>
      <c r="L177" s="55">
        <v>1.68</v>
      </c>
      <c r="M177" s="55">
        <v>2.23</v>
      </c>
      <c r="N177" s="56">
        <v>2.57</v>
      </c>
      <c r="O177" s="77"/>
      <c r="P177" s="58">
        <f t="shared" si="347"/>
        <v>0</v>
      </c>
      <c r="Q177" s="60">
        <v>75</v>
      </c>
      <c r="R177" s="58">
        <f t="shared" si="348"/>
        <v>1461180</v>
      </c>
      <c r="S177" s="64">
        <v>0</v>
      </c>
      <c r="T177" s="60">
        <f t="shared" si="349"/>
        <v>0</v>
      </c>
      <c r="U177" s="64">
        <v>0</v>
      </c>
      <c r="V177" s="58">
        <f t="shared" si="350"/>
        <v>0</v>
      </c>
      <c r="W177" s="64">
        <v>0</v>
      </c>
      <c r="X177" s="58">
        <f t="shared" si="351"/>
        <v>0</v>
      </c>
      <c r="Y177" s="64"/>
      <c r="Z177" s="60">
        <f t="shared" si="352"/>
        <v>0</v>
      </c>
      <c r="AA177" s="105">
        <v>0</v>
      </c>
      <c r="AB177" s="58">
        <v>0</v>
      </c>
      <c r="AC177" s="64">
        <v>0</v>
      </c>
      <c r="AD177" s="58">
        <v>0</v>
      </c>
      <c r="AE177" s="60">
        <v>400</v>
      </c>
      <c r="AF177" s="58">
        <f>AE177*E177*F177*H177*K177</f>
        <v>7792959.9999999991</v>
      </c>
      <c r="AG177" s="73">
        <v>10</v>
      </c>
      <c r="AH177" s="58">
        <f t="shared" si="353"/>
        <v>194824</v>
      </c>
      <c r="AI177" s="64">
        <v>0</v>
      </c>
      <c r="AJ177" s="58">
        <v>0</v>
      </c>
      <c r="AK177" s="60">
        <v>28</v>
      </c>
      <c r="AL177" s="58">
        <f t="shared" si="354"/>
        <v>654608.64000000001</v>
      </c>
      <c r="AM177" s="105"/>
      <c r="AN177" s="58">
        <f t="shared" si="355"/>
        <v>0</v>
      </c>
      <c r="AO177" s="64"/>
      <c r="AP177" s="60">
        <f t="shared" si="356"/>
        <v>0</v>
      </c>
      <c r="AQ177" s="64">
        <v>0</v>
      </c>
      <c r="AR177" s="58">
        <f t="shared" si="357"/>
        <v>0</v>
      </c>
      <c r="AS177" s="64">
        <v>0</v>
      </c>
      <c r="AT177" s="58">
        <f t="shared" si="358"/>
        <v>0</v>
      </c>
      <c r="AU177" s="64"/>
      <c r="AV177" s="58">
        <f t="shared" si="359"/>
        <v>0</v>
      </c>
      <c r="AW177" s="64"/>
      <c r="AX177" s="58">
        <f t="shared" si="360"/>
        <v>0</v>
      </c>
      <c r="AY177" s="64"/>
      <c r="AZ177" s="58">
        <f t="shared" si="361"/>
        <v>0</v>
      </c>
      <c r="BA177" s="64">
        <v>0</v>
      </c>
      <c r="BB177" s="58">
        <f t="shared" si="362"/>
        <v>0</v>
      </c>
      <c r="BC177" s="60">
        <v>8</v>
      </c>
      <c r="BD177" s="58">
        <f t="shared" si="363"/>
        <v>155859.19999999998</v>
      </c>
      <c r="BE177" s="60"/>
      <c r="BF177" s="58">
        <f t="shared" si="364"/>
        <v>0</v>
      </c>
      <c r="BG177" s="64">
        <v>0</v>
      </c>
      <c r="BH177" s="58">
        <f t="shared" si="365"/>
        <v>0</v>
      </c>
      <c r="BI177" s="64"/>
      <c r="BJ177" s="58">
        <f t="shared" si="366"/>
        <v>0</v>
      </c>
      <c r="BK177" s="60">
        <v>24</v>
      </c>
      <c r="BL177" s="58">
        <f t="shared" si="367"/>
        <v>467577.59999999998</v>
      </c>
      <c r="BM177" s="64"/>
      <c r="BN177" s="58">
        <f t="shared" si="368"/>
        <v>0</v>
      </c>
      <c r="BO177" s="64">
        <v>0</v>
      </c>
      <c r="BP177" s="58">
        <f t="shared" si="369"/>
        <v>0</v>
      </c>
      <c r="BQ177" s="124"/>
      <c r="BR177" s="60">
        <f t="shared" si="370"/>
        <v>0</v>
      </c>
      <c r="BS177" s="60">
        <v>90</v>
      </c>
      <c r="BT177" s="58">
        <f t="shared" si="371"/>
        <v>2104099.1999999997</v>
      </c>
      <c r="BU177" s="64">
        <v>0</v>
      </c>
      <c r="BV177" s="58">
        <f t="shared" si="372"/>
        <v>0</v>
      </c>
      <c r="BW177" s="65">
        <v>102</v>
      </c>
      <c r="BX177" s="58">
        <f t="shared" si="373"/>
        <v>2384645.7599999998</v>
      </c>
      <c r="BY177" s="60"/>
      <c r="BZ177" s="58">
        <f t="shared" si="374"/>
        <v>0</v>
      </c>
      <c r="CA177" s="73"/>
      <c r="CB177" s="67">
        <f t="shared" si="375"/>
        <v>0</v>
      </c>
      <c r="CC177" s="64"/>
      <c r="CD177" s="58">
        <f t="shared" si="376"/>
        <v>0</v>
      </c>
      <c r="CE177" s="64">
        <v>0</v>
      </c>
      <c r="CF177" s="58">
        <f t="shared" si="377"/>
        <v>0</v>
      </c>
      <c r="CG177" s="60">
        <v>14</v>
      </c>
      <c r="CH177" s="58">
        <f t="shared" si="378"/>
        <v>327304.32000000001</v>
      </c>
      <c r="CI177" s="64">
        <v>0</v>
      </c>
      <c r="CJ177" s="58">
        <f t="shared" si="379"/>
        <v>0</v>
      </c>
      <c r="CK177" s="60">
        <v>12</v>
      </c>
      <c r="CL177" s="58">
        <f t="shared" si="380"/>
        <v>280546.56</v>
      </c>
      <c r="CM177" s="64"/>
      <c r="CN177" s="58">
        <f t="shared" si="381"/>
        <v>0</v>
      </c>
      <c r="CO177" s="64"/>
      <c r="CP177" s="58">
        <f t="shared" si="382"/>
        <v>0</v>
      </c>
      <c r="CQ177" s="64"/>
      <c r="CR177" s="58">
        <f t="shared" si="383"/>
        <v>0</v>
      </c>
      <c r="CS177" s="60">
        <v>10</v>
      </c>
      <c r="CT177" s="58">
        <f t="shared" si="384"/>
        <v>357641.19999999995</v>
      </c>
      <c r="CU177" s="60"/>
      <c r="CV177" s="58">
        <f t="shared" si="385"/>
        <v>0</v>
      </c>
      <c r="CW177" s="60"/>
      <c r="CX177" s="58">
        <f>CW177*E177*F177*H177*L177</f>
        <v>0</v>
      </c>
      <c r="CY177" s="58"/>
      <c r="CZ177" s="58">
        <f t="shared" si="386"/>
        <v>0</v>
      </c>
      <c r="DA177" s="58"/>
      <c r="DB177" s="58"/>
      <c r="DC177" s="58"/>
      <c r="DD177" s="58"/>
      <c r="DE177" s="70">
        <f t="shared" si="387"/>
        <v>773</v>
      </c>
      <c r="DF177" s="70">
        <f t="shared" si="387"/>
        <v>16181246.479999999</v>
      </c>
      <c r="DG177" s="71">
        <v>1616</v>
      </c>
      <c r="DH177" s="71">
        <v>31600452.799999997</v>
      </c>
      <c r="DI177" s="72">
        <f t="shared" si="232"/>
        <v>2389</v>
      </c>
      <c r="DJ177" s="72">
        <f t="shared" si="232"/>
        <v>47781699.279999994</v>
      </c>
    </row>
    <row r="178" spans="1:114" s="1" customFormat="1" ht="30" x14ac:dyDescent="0.25">
      <c r="A178" s="23"/>
      <c r="B178" s="23">
        <v>138</v>
      </c>
      <c r="C178" s="48" t="s">
        <v>449</v>
      </c>
      <c r="D178" s="160" t="s">
        <v>450</v>
      </c>
      <c r="E178" s="50">
        <v>13916</v>
      </c>
      <c r="F178" s="51">
        <v>4.34</v>
      </c>
      <c r="G178" s="52"/>
      <c r="H178" s="53">
        <v>1</v>
      </c>
      <c r="I178" s="54"/>
      <c r="J178" s="54"/>
      <c r="K178" s="55">
        <v>1.4</v>
      </c>
      <c r="L178" s="55">
        <v>1.68</v>
      </c>
      <c r="M178" s="55">
        <v>2.23</v>
      </c>
      <c r="N178" s="56">
        <v>2.57</v>
      </c>
      <c r="O178" s="77"/>
      <c r="P178" s="58">
        <f t="shared" si="347"/>
        <v>0</v>
      </c>
      <c r="Q178" s="60">
        <v>1</v>
      </c>
      <c r="R178" s="58">
        <f t="shared" si="348"/>
        <v>84553.615999999995</v>
      </c>
      <c r="S178" s="64"/>
      <c r="T178" s="60">
        <f t="shared" si="349"/>
        <v>0</v>
      </c>
      <c r="U178" s="64"/>
      <c r="V178" s="58">
        <f t="shared" si="350"/>
        <v>0</v>
      </c>
      <c r="W178" s="64"/>
      <c r="X178" s="58">
        <f t="shared" si="351"/>
        <v>0</v>
      </c>
      <c r="Y178" s="64"/>
      <c r="Z178" s="60">
        <f t="shared" si="352"/>
        <v>0</v>
      </c>
      <c r="AA178" s="105"/>
      <c r="AB178" s="58"/>
      <c r="AC178" s="64"/>
      <c r="AD178" s="58"/>
      <c r="AE178" s="64"/>
      <c r="AF178" s="58"/>
      <c r="AG178" s="64"/>
      <c r="AH178" s="58">
        <f t="shared" si="353"/>
        <v>0</v>
      </c>
      <c r="AI178" s="64">
        <v>0</v>
      </c>
      <c r="AJ178" s="58">
        <v>0</v>
      </c>
      <c r="AK178" s="64"/>
      <c r="AL178" s="58">
        <f t="shared" si="354"/>
        <v>0</v>
      </c>
      <c r="AM178" s="105"/>
      <c r="AN178" s="58">
        <f t="shared" si="355"/>
        <v>0</v>
      </c>
      <c r="AO178" s="64"/>
      <c r="AP178" s="60">
        <f t="shared" si="356"/>
        <v>0</v>
      </c>
      <c r="AQ178" s="64"/>
      <c r="AR178" s="58">
        <f t="shared" si="357"/>
        <v>0</v>
      </c>
      <c r="AS178" s="64"/>
      <c r="AT178" s="58">
        <f t="shared" si="358"/>
        <v>0</v>
      </c>
      <c r="AU178" s="64"/>
      <c r="AV178" s="58">
        <f t="shared" si="359"/>
        <v>0</v>
      </c>
      <c r="AW178" s="64"/>
      <c r="AX178" s="58">
        <f t="shared" si="360"/>
        <v>0</v>
      </c>
      <c r="AY178" s="64"/>
      <c r="AZ178" s="58">
        <f t="shared" si="361"/>
        <v>0</v>
      </c>
      <c r="BA178" s="64"/>
      <c r="BB178" s="58">
        <f t="shared" si="362"/>
        <v>0</v>
      </c>
      <c r="BC178" s="64"/>
      <c r="BD178" s="58">
        <f t="shared" si="363"/>
        <v>0</v>
      </c>
      <c r="BE178" s="60"/>
      <c r="BF178" s="58">
        <f t="shared" si="364"/>
        <v>0</v>
      </c>
      <c r="BG178" s="64"/>
      <c r="BH178" s="58">
        <f t="shared" si="365"/>
        <v>0</v>
      </c>
      <c r="BI178" s="64"/>
      <c r="BJ178" s="58">
        <f t="shared" si="366"/>
        <v>0</v>
      </c>
      <c r="BK178" s="64"/>
      <c r="BL178" s="58">
        <f t="shared" si="367"/>
        <v>0</v>
      </c>
      <c r="BM178" s="64"/>
      <c r="BN178" s="58">
        <f t="shared" si="368"/>
        <v>0</v>
      </c>
      <c r="BO178" s="64"/>
      <c r="BP178" s="58">
        <f t="shared" si="369"/>
        <v>0</v>
      </c>
      <c r="BQ178" s="124"/>
      <c r="BR178" s="60">
        <f t="shared" si="370"/>
        <v>0</v>
      </c>
      <c r="BS178" s="115"/>
      <c r="BT178" s="58">
        <f t="shared" si="371"/>
        <v>0</v>
      </c>
      <c r="BU178" s="64"/>
      <c r="BV178" s="58">
        <f t="shared" si="372"/>
        <v>0</v>
      </c>
      <c r="BW178" s="65">
        <v>1</v>
      </c>
      <c r="BX178" s="58">
        <f t="shared" si="373"/>
        <v>101464.33919999999</v>
      </c>
      <c r="BY178" s="64"/>
      <c r="BZ178" s="58">
        <f t="shared" si="374"/>
        <v>0</v>
      </c>
      <c r="CA178" s="73"/>
      <c r="CB178" s="67">
        <f t="shared" si="375"/>
        <v>0</v>
      </c>
      <c r="CC178" s="64"/>
      <c r="CD178" s="58">
        <f t="shared" si="376"/>
        <v>0</v>
      </c>
      <c r="CE178" s="64"/>
      <c r="CF178" s="58">
        <f t="shared" si="377"/>
        <v>0</v>
      </c>
      <c r="CG178" s="60"/>
      <c r="CH178" s="58">
        <f t="shared" si="378"/>
        <v>0</v>
      </c>
      <c r="CI178" s="64"/>
      <c r="CJ178" s="58">
        <f t="shared" si="379"/>
        <v>0</v>
      </c>
      <c r="CK178" s="115"/>
      <c r="CL178" s="58">
        <f t="shared" si="380"/>
        <v>0</v>
      </c>
      <c r="CM178" s="64"/>
      <c r="CN178" s="58">
        <f t="shared" si="381"/>
        <v>0</v>
      </c>
      <c r="CO178" s="64"/>
      <c r="CP178" s="58">
        <f t="shared" si="382"/>
        <v>0</v>
      </c>
      <c r="CQ178" s="64"/>
      <c r="CR178" s="58">
        <f t="shared" si="383"/>
        <v>0</v>
      </c>
      <c r="CS178" s="64"/>
      <c r="CT178" s="58">
        <f t="shared" si="384"/>
        <v>0</v>
      </c>
      <c r="CU178" s="60"/>
      <c r="CV178" s="58">
        <f t="shared" si="385"/>
        <v>0</v>
      </c>
      <c r="CW178" s="60"/>
      <c r="CX178" s="58"/>
      <c r="CY178" s="58"/>
      <c r="CZ178" s="58">
        <f t="shared" si="386"/>
        <v>0</v>
      </c>
      <c r="DA178" s="58"/>
      <c r="DB178" s="58"/>
      <c r="DC178" s="58"/>
      <c r="DD178" s="58"/>
      <c r="DE178" s="70">
        <f t="shared" si="387"/>
        <v>2</v>
      </c>
      <c r="DF178" s="70">
        <f t="shared" si="387"/>
        <v>186017.95519999997</v>
      </c>
      <c r="DG178" s="71">
        <v>11</v>
      </c>
      <c r="DH178" s="71">
        <v>1099197.0079999999</v>
      </c>
      <c r="DI178" s="72">
        <f t="shared" si="232"/>
        <v>13</v>
      </c>
      <c r="DJ178" s="72">
        <f t="shared" si="232"/>
        <v>1285214.9631999999</v>
      </c>
    </row>
    <row r="179" spans="1:114" s="1" customFormat="1" ht="30" hidden="1" x14ac:dyDescent="0.25">
      <c r="A179" s="23"/>
      <c r="B179" s="23">
        <v>139</v>
      </c>
      <c r="C179" s="48" t="s">
        <v>451</v>
      </c>
      <c r="D179" s="162" t="s">
        <v>452</v>
      </c>
      <c r="E179" s="50">
        <v>13916</v>
      </c>
      <c r="F179" s="51">
        <v>1.29</v>
      </c>
      <c r="G179" s="52"/>
      <c r="H179" s="53">
        <v>1</v>
      </c>
      <c r="I179" s="54"/>
      <c r="J179" s="54"/>
      <c r="K179" s="55">
        <v>1.4</v>
      </c>
      <c r="L179" s="55">
        <v>1.68</v>
      </c>
      <c r="M179" s="55">
        <v>2.23</v>
      </c>
      <c r="N179" s="56">
        <v>2.57</v>
      </c>
      <c r="O179" s="77">
        <v>0</v>
      </c>
      <c r="P179" s="58">
        <f t="shared" si="347"/>
        <v>0</v>
      </c>
      <c r="Q179" s="64">
        <v>0</v>
      </c>
      <c r="R179" s="58">
        <f t="shared" si="348"/>
        <v>0</v>
      </c>
      <c r="S179" s="64">
        <v>0</v>
      </c>
      <c r="T179" s="60">
        <f t="shared" si="349"/>
        <v>0</v>
      </c>
      <c r="U179" s="64">
        <v>0</v>
      </c>
      <c r="V179" s="58">
        <f t="shared" si="350"/>
        <v>0</v>
      </c>
      <c r="W179" s="64">
        <v>0</v>
      </c>
      <c r="X179" s="58">
        <f t="shared" si="351"/>
        <v>0</v>
      </c>
      <c r="Y179" s="64"/>
      <c r="Z179" s="60">
        <f t="shared" si="352"/>
        <v>0</v>
      </c>
      <c r="AA179" s="105"/>
      <c r="AB179" s="58"/>
      <c r="AC179" s="64"/>
      <c r="AD179" s="58"/>
      <c r="AE179" s="64"/>
      <c r="AF179" s="58"/>
      <c r="AG179" s="64">
        <v>0</v>
      </c>
      <c r="AH179" s="58">
        <f t="shared" si="353"/>
        <v>0</v>
      </c>
      <c r="AI179" s="64"/>
      <c r="AJ179" s="58"/>
      <c r="AK179" s="64"/>
      <c r="AL179" s="58">
        <f t="shared" si="354"/>
        <v>0</v>
      </c>
      <c r="AM179" s="105"/>
      <c r="AN179" s="58">
        <f t="shared" si="355"/>
        <v>0</v>
      </c>
      <c r="AO179" s="64"/>
      <c r="AP179" s="60">
        <f t="shared" si="356"/>
        <v>0</v>
      </c>
      <c r="AQ179" s="64">
        <v>0</v>
      </c>
      <c r="AR179" s="58">
        <f t="shared" si="357"/>
        <v>0</v>
      </c>
      <c r="AS179" s="64">
        <v>0</v>
      </c>
      <c r="AT179" s="58">
        <f t="shared" si="358"/>
        <v>0</v>
      </c>
      <c r="AU179" s="64"/>
      <c r="AV179" s="58">
        <f t="shared" si="359"/>
        <v>0</v>
      </c>
      <c r="AW179" s="64"/>
      <c r="AX179" s="58">
        <f t="shared" si="360"/>
        <v>0</v>
      </c>
      <c r="AY179" s="64"/>
      <c r="AZ179" s="58">
        <f t="shared" si="361"/>
        <v>0</v>
      </c>
      <c r="BA179" s="64">
        <v>0</v>
      </c>
      <c r="BB179" s="58">
        <f t="shared" si="362"/>
        <v>0</v>
      </c>
      <c r="BC179" s="64">
        <v>0</v>
      </c>
      <c r="BD179" s="58">
        <f t="shared" si="363"/>
        <v>0</v>
      </c>
      <c r="BE179" s="64">
        <v>0</v>
      </c>
      <c r="BF179" s="58">
        <f t="shared" si="364"/>
        <v>0</v>
      </c>
      <c r="BG179" s="64">
        <v>0</v>
      </c>
      <c r="BH179" s="58">
        <f t="shared" si="365"/>
        <v>0</v>
      </c>
      <c r="BI179" s="64">
        <v>0</v>
      </c>
      <c r="BJ179" s="58">
        <f t="shared" si="366"/>
        <v>0</v>
      </c>
      <c r="BK179" s="64"/>
      <c r="BL179" s="58">
        <f t="shared" si="367"/>
        <v>0</v>
      </c>
      <c r="BM179" s="64">
        <v>0</v>
      </c>
      <c r="BN179" s="58">
        <f t="shared" si="368"/>
        <v>0</v>
      </c>
      <c r="BO179" s="64">
        <v>0</v>
      </c>
      <c r="BP179" s="58">
        <f t="shared" si="369"/>
        <v>0</v>
      </c>
      <c r="BQ179" s="124">
        <v>0</v>
      </c>
      <c r="BR179" s="60">
        <f t="shared" si="370"/>
        <v>0</v>
      </c>
      <c r="BS179" s="64">
        <v>0</v>
      </c>
      <c r="BT179" s="58">
        <f t="shared" si="371"/>
        <v>0</v>
      </c>
      <c r="BU179" s="64">
        <v>0</v>
      </c>
      <c r="BV179" s="58">
        <f t="shared" si="372"/>
        <v>0</v>
      </c>
      <c r="BW179" s="73"/>
      <c r="BX179" s="58">
        <f t="shared" si="373"/>
        <v>0</v>
      </c>
      <c r="BY179" s="64"/>
      <c r="BZ179" s="58">
        <f t="shared" si="374"/>
        <v>0</v>
      </c>
      <c r="CA179" s="73"/>
      <c r="CB179" s="67">
        <f t="shared" si="375"/>
        <v>0</v>
      </c>
      <c r="CC179" s="64">
        <v>0</v>
      </c>
      <c r="CD179" s="58">
        <f t="shared" si="376"/>
        <v>0</v>
      </c>
      <c r="CE179" s="64">
        <v>0</v>
      </c>
      <c r="CF179" s="58">
        <f t="shared" si="377"/>
        <v>0</v>
      </c>
      <c r="CG179" s="60">
        <v>0</v>
      </c>
      <c r="CH179" s="58">
        <f t="shared" si="378"/>
        <v>0</v>
      </c>
      <c r="CI179" s="64">
        <v>0</v>
      </c>
      <c r="CJ179" s="58">
        <f t="shared" si="379"/>
        <v>0</v>
      </c>
      <c r="CK179" s="64"/>
      <c r="CL179" s="58">
        <f t="shared" si="380"/>
        <v>0</v>
      </c>
      <c r="CM179" s="64"/>
      <c r="CN179" s="58">
        <f t="shared" si="381"/>
        <v>0</v>
      </c>
      <c r="CO179" s="64">
        <v>0</v>
      </c>
      <c r="CP179" s="58">
        <f t="shared" si="382"/>
        <v>0</v>
      </c>
      <c r="CQ179" s="64">
        <v>0</v>
      </c>
      <c r="CR179" s="58">
        <f t="shared" si="383"/>
        <v>0</v>
      </c>
      <c r="CS179" s="64">
        <v>0</v>
      </c>
      <c r="CT179" s="58">
        <f t="shared" si="384"/>
        <v>0</v>
      </c>
      <c r="CU179" s="60"/>
      <c r="CV179" s="58">
        <f t="shared" si="385"/>
        <v>0</v>
      </c>
      <c r="CW179" s="60"/>
      <c r="CX179" s="58"/>
      <c r="CY179" s="58"/>
      <c r="CZ179" s="58">
        <f t="shared" si="386"/>
        <v>0</v>
      </c>
      <c r="DA179" s="58"/>
      <c r="DB179" s="58"/>
      <c r="DC179" s="58"/>
      <c r="DD179" s="58"/>
      <c r="DE179" s="70">
        <f t="shared" si="387"/>
        <v>0</v>
      </c>
      <c r="DF179" s="70">
        <f t="shared" si="387"/>
        <v>0</v>
      </c>
      <c r="DG179" s="71">
        <v>17</v>
      </c>
      <c r="DH179" s="71">
        <v>427249.03200000001</v>
      </c>
      <c r="DI179" s="72">
        <f t="shared" si="232"/>
        <v>17</v>
      </c>
      <c r="DJ179" s="72">
        <f t="shared" si="232"/>
        <v>427249.03200000001</v>
      </c>
    </row>
    <row r="180" spans="1:114" s="1" customFormat="1" ht="16.5" hidden="1" x14ac:dyDescent="0.25">
      <c r="A180" s="23"/>
      <c r="B180" s="23">
        <v>140</v>
      </c>
      <c r="C180" s="48" t="s">
        <v>453</v>
      </c>
      <c r="D180" s="162" t="s">
        <v>454</v>
      </c>
      <c r="E180" s="50">
        <v>13916</v>
      </c>
      <c r="F180" s="51">
        <v>2.6</v>
      </c>
      <c r="G180" s="52"/>
      <c r="H180" s="164">
        <v>0.9</v>
      </c>
      <c r="I180" s="54"/>
      <c r="J180" s="54"/>
      <c r="K180" s="55">
        <v>1.4</v>
      </c>
      <c r="L180" s="55">
        <v>1.68</v>
      </c>
      <c r="M180" s="55">
        <v>2.23</v>
      </c>
      <c r="N180" s="56">
        <v>2.57</v>
      </c>
      <c r="O180" s="77">
        <v>0</v>
      </c>
      <c r="P180" s="58">
        <f t="shared" si="347"/>
        <v>0</v>
      </c>
      <c r="Q180" s="64">
        <v>0</v>
      </c>
      <c r="R180" s="58">
        <f t="shared" si="348"/>
        <v>0</v>
      </c>
      <c r="S180" s="64">
        <v>0</v>
      </c>
      <c r="T180" s="60">
        <f t="shared" si="349"/>
        <v>0</v>
      </c>
      <c r="U180" s="64">
        <v>0</v>
      </c>
      <c r="V180" s="58">
        <f t="shared" si="350"/>
        <v>0</v>
      </c>
      <c r="W180" s="64">
        <v>0</v>
      </c>
      <c r="X180" s="58">
        <f t="shared" si="351"/>
        <v>0</v>
      </c>
      <c r="Y180" s="64"/>
      <c r="Z180" s="60">
        <f t="shared" si="352"/>
        <v>0</v>
      </c>
      <c r="AA180" s="105"/>
      <c r="AB180" s="58"/>
      <c r="AC180" s="64"/>
      <c r="AD180" s="58"/>
      <c r="AE180" s="64"/>
      <c r="AF180" s="58"/>
      <c r="AG180" s="64">
        <v>0</v>
      </c>
      <c r="AH180" s="58">
        <f t="shared" si="353"/>
        <v>0</v>
      </c>
      <c r="AI180" s="64"/>
      <c r="AJ180" s="58"/>
      <c r="AK180" s="64">
        <v>0</v>
      </c>
      <c r="AL180" s="58">
        <f t="shared" si="354"/>
        <v>0</v>
      </c>
      <c r="AM180" s="105"/>
      <c r="AN180" s="58">
        <f t="shared" si="355"/>
        <v>0</v>
      </c>
      <c r="AO180" s="64"/>
      <c r="AP180" s="60">
        <f t="shared" si="356"/>
        <v>0</v>
      </c>
      <c r="AQ180" s="64">
        <v>0</v>
      </c>
      <c r="AR180" s="58">
        <f t="shared" si="357"/>
        <v>0</v>
      </c>
      <c r="AS180" s="64">
        <v>0</v>
      </c>
      <c r="AT180" s="58">
        <f t="shared" si="358"/>
        <v>0</v>
      </c>
      <c r="AU180" s="64"/>
      <c r="AV180" s="58">
        <f t="shared" si="359"/>
        <v>0</v>
      </c>
      <c r="AW180" s="64"/>
      <c r="AX180" s="58">
        <f t="shared" si="360"/>
        <v>0</v>
      </c>
      <c r="AY180" s="64"/>
      <c r="AZ180" s="58">
        <f t="shared" si="361"/>
        <v>0</v>
      </c>
      <c r="BA180" s="64">
        <v>0</v>
      </c>
      <c r="BB180" s="58">
        <f t="shared" si="362"/>
        <v>0</v>
      </c>
      <c r="BC180" s="64">
        <v>0</v>
      </c>
      <c r="BD180" s="58">
        <f t="shared" si="363"/>
        <v>0</v>
      </c>
      <c r="BE180" s="64">
        <v>0</v>
      </c>
      <c r="BF180" s="58">
        <f t="shared" si="364"/>
        <v>0</v>
      </c>
      <c r="BG180" s="64">
        <v>0</v>
      </c>
      <c r="BH180" s="58">
        <f t="shared" si="365"/>
        <v>0</v>
      </c>
      <c r="BI180" s="64">
        <v>0</v>
      </c>
      <c r="BJ180" s="58">
        <f t="shared" si="366"/>
        <v>0</v>
      </c>
      <c r="BK180" s="64"/>
      <c r="BL180" s="58">
        <f t="shared" si="367"/>
        <v>0</v>
      </c>
      <c r="BM180" s="64">
        <v>0</v>
      </c>
      <c r="BN180" s="58">
        <f t="shared" si="368"/>
        <v>0</v>
      </c>
      <c r="BO180" s="64">
        <v>0</v>
      </c>
      <c r="BP180" s="58">
        <f t="shared" si="369"/>
        <v>0</v>
      </c>
      <c r="BQ180" s="124">
        <v>0</v>
      </c>
      <c r="BR180" s="60">
        <f t="shared" si="370"/>
        <v>0</v>
      </c>
      <c r="BS180" s="64">
        <v>0</v>
      </c>
      <c r="BT180" s="58">
        <f t="shared" si="371"/>
        <v>0</v>
      </c>
      <c r="BU180" s="64">
        <v>0</v>
      </c>
      <c r="BV180" s="58">
        <f t="shared" si="372"/>
        <v>0</v>
      </c>
      <c r="BW180" s="73">
        <v>0</v>
      </c>
      <c r="BX180" s="58">
        <f t="shared" si="373"/>
        <v>0</v>
      </c>
      <c r="BY180" s="64">
        <v>0</v>
      </c>
      <c r="BZ180" s="58">
        <f t="shared" si="374"/>
        <v>0</v>
      </c>
      <c r="CA180" s="73"/>
      <c r="CB180" s="67">
        <f t="shared" si="375"/>
        <v>0</v>
      </c>
      <c r="CC180" s="64">
        <v>0</v>
      </c>
      <c r="CD180" s="58">
        <f t="shared" si="376"/>
        <v>0</v>
      </c>
      <c r="CE180" s="64">
        <v>0</v>
      </c>
      <c r="CF180" s="58">
        <f t="shared" si="377"/>
        <v>0</v>
      </c>
      <c r="CG180" s="60"/>
      <c r="CH180" s="58">
        <f t="shared" si="378"/>
        <v>0</v>
      </c>
      <c r="CI180" s="64">
        <v>0</v>
      </c>
      <c r="CJ180" s="58">
        <f t="shared" si="379"/>
        <v>0</v>
      </c>
      <c r="CK180" s="64"/>
      <c r="CL180" s="58">
        <f t="shared" si="380"/>
        <v>0</v>
      </c>
      <c r="CM180" s="64"/>
      <c r="CN180" s="58">
        <f t="shared" si="381"/>
        <v>0</v>
      </c>
      <c r="CO180" s="64">
        <v>0</v>
      </c>
      <c r="CP180" s="58">
        <f t="shared" si="382"/>
        <v>0</v>
      </c>
      <c r="CQ180" s="64">
        <v>0</v>
      </c>
      <c r="CR180" s="58">
        <f t="shared" si="383"/>
        <v>0</v>
      </c>
      <c r="CS180" s="64">
        <v>0</v>
      </c>
      <c r="CT180" s="58">
        <f t="shared" si="384"/>
        <v>0</v>
      </c>
      <c r="CU180" s="60"/>
      <c r="CV180" s="58">
        <f t="shared" si="385"/>
        <v>0</v>
      </c>
      <c r="CW180" s="60"/>
      <c r="CX180" s="58">
        <f>CW180*E180*F180*H180*L180</f>
        <v>0</v>
      </c>
      <c r="CY180" s="58"/>
      <c r="CZ180" s="58">
        <f t="shared" si="386"/>
        <v>0</v>
      </c>
      <c r="DA180" s="58"/>
      <c r="DB180" s="58"/>
      <c r="DC180" s="58"/>
      <c r="DD180" s="58"/>
      <c r="DE180" s="70">
        <f t="shared" si="387"/>
        <v>0</v>
      </c>
      <c r="DF180" s="70">
        <f t="shared" si="387"/>
        <v>0</v>
      </c>
      <c r="DG180" s="71">
        <v>221</v>
      </c>
      <c r="DH180" s="71">
        <v>10075128.335999999</v>
      </c>
      <c r="DI180" s="72">
        <f t="shared" si="232"/>
        <v>221</v>
      </c>
      <c r="DJ180" s="72">
        <f t="shared" si="232"/>
        <v>10075128.335999999</v>
      </c>
    </row>
    <row r="181" spans="1:114" s="1" customFormat="1" ht="15" hidden="1" x14ac:dyDescent="0.25">
      <c r="A181" s="37">
        <v>32</v>
      </c>
      <c r="B181" s="37"/>
      <c r="C181" s="196" t="s">
        <v>455</v>
      </c>
      <c r="D181" s="161" t="s">
        <v>456</v>
      </c>
      <c r="E181" s="50">
        <v>13916</v>
      </c>
      <c r="F181" s="117"/>
      <c r="G181" s="52"/>
      <c r="H181" s="41"/>
      <c r="I181" s="42"/>
      <c r="J181" s="42"/>
      <c r="K181" s="99">
        <v>1.4</v>
      </c>
      <c r="L181" s="99">
        <v>1.68</v>
      </c>
      <c r="M181" s="99">
        <v>2.23</v>
      </c>
      <c r="N181" s="100">
        <v>2.57</v>
      </c>
      <c r="O181" s="118">
        <f>SUM(O182:O189)</f>
        <v>0</v>
      </c>
      <c r="P181" s="118">
        <f t="shared" ref="P181:CA181" si="388">SUM(P182:P189)</f>
        <v>0</v>
      </c>
      <c r="Q181" s="118">
        <f t="shared" si="388"/>
        <v>0</v>
      </c>
      <c r="R181" s="118">
        <f t="shared" si="388"/>
        <v>0</v>
      </c>
      <c r="S181" s="118">
        <f t="shared" si="388"/>
        <v>0</v>
      </c>
      <c r="T181" s="118">
        <f t="shared" si="388"/>
        <v>0</v>
      </c>
      <c r="U181" s="118">
        <f t="shared" si="388"/>
        <v>0</v>
      </c>
      <c r="V181" s="118">
        <f t="shared" si="388"/>
        <v>0</v>
      </c>
      <c r="W181" s="118">
        <f t="shared" si="388"/>
        <v>0</v>
      </c>
      <c r="X181" s="118">
        <f t="shared" si="388"/>
        <v>0</v>
      </c>
      <c r="Y181" s="118">
        <f t="shared" si="388"/>
        <v>0</v>
      </c>
      <c r="Z181" s="118">
        <f t="shared" si="388"/>
        <v>0</v>
      </c>
      <c r="AA181" s="118">
        <f t="shared" si="388"/>
        <v>0</v>
      </c>
      <c r="AB181" s="118">
        <f t="shared" si="388"/>
        <v>0</v>
      </c>
      <c r="AC181" s="118">
        <f t="shared" si="388"/>
        <v>0</v>
      </c>
      <c r="AD181" s="118">
        <f t="shared" si="388"/>
        <v>0</v>
      </c>
      <c r="AE181" s="118">
        <f t="shared" si="388"/>
        <v>0</v>
      </c>
      <c r="AF181" s="118">
        <f t="shared" si="388"/>
        <v>0</v>
      </c>
      <c r="AG181" s="118">
        <f t="shared" si="388"/>
        <v>0</v>
      </c>
      <c r="AH181" s="118">
        <f t="shared" si="388"/>
        <v>0</v>
      </c>
      <c r="AI181" s="118">
        <f t="shared" si="388"/>
        <v>0</v>
      </c>
      <c r="AJ181" s="118">
        <f t="shared" si="388"/>
        <v>0</v>
      </c>
      <c r="AK181" s="118">
        <f t="shared" si="388"/>
        <v>0</v>
      </c>
      <c r="AL181" s="118">
        <f t="shared" si="388"/>
        <v>0</v>
      </c>
      <c r="AM181" s="118">
        <f t="shared" si="388"/>
        <v>0</v>
      </c>
      <c r="AN181" s="118">
        <f t="shared" si="388"/>
        <v>0</v>
      </c>
      <c r="AO181" s="118">
        <f t="shared" si="388"/>
        <v>0</v>
      </c>
      <c r="AP181" s="118">
        <f t="shared" si="388"/>
        <v>0</v>
      </c>
      <c r="AQ181" s="118">
        <f t="shared" si="388"/>
        <v>0</v>
      </c>
      <c r="AR181" s="118">
        <f t="shared" si="388"/>
        <v>0</v>
      </c>
      <c r="AS181" s="118">
        <f t="shared" si="388"/>
        <v>0</v>
      </c>
      <c r="AT181" s="118">
        <f t="shared" si="388"/>
        <v>0</v>
      </c>
      <c r="AU181" s="118">
        <f t="shared" si="388"/>
        <v>0</v>
      </c>
      <c r="AV181" s="118">
        <f t="shared" si="388"/>
        <v>0</v>
      </c>
      <c r="AW181" s="118">
        <f t="shared" si="388"/>
        <v>0</v>
      </c>
      <c r="AX181" s="118">
        <f t="shared" si="388"/>
        <v>0</v>
      </c>
      <c r="AY181" s="118">
        <f t="shared" si="388"/>
        <v>0</v>
      </c>
      <c r="AZ181" s="118">
        <f t="shared" si="388"/>
        <v>0</v>
      </c>
      <c r="BA181" s="118">
        <f t="shared" si="388"/>
        <v>0</v>
      </c>
      <c r="BB181" s="118">
        <f t="shared" si="388"/>
        <v>0</v>
      </c>
      <c r="BC181" s="118">
        <f t="shared" si="388"/>
        <v>0</v>
      </c>
      <c r="BD181" s="118">
        <f t="shared" si="388"/>
        <v>0</v>
      </c>
      <c r="BE181" s="118">
        <f t="shared" si="388"/>
        <v>0</v>
      </c>
      <c r="BF181" s="118">
        <f t="shared" si="388"/>
        <v>0</v>
      </c>
      <c r="BG181" s="118">
        <f t="shared" si="388"/>
        <v>0</v>
      </c>
      <c r="BH181" s="118">
        <f t="shared" si="388"/>
        <v>0</v>
      </c>
      <c r="BI181" s="118">
        <f t="shared" si="388"/>
        <v>0</v>
      </c>
      <c r="BJ181" s="118">
        <f t="shared" si="388"/>
        <v>0</v>
      </c>
      <c r="BK181" s="118">
        <f t="shared" si="388"/>
        <v>1</v>
      </c>
      <c r="BL181" s="118">
        <f t="shared" si="388"/>
        <v>41107.863999999994</v>
      </c>
      <c r="BM181" s="118">
        <f t="shared" si="388"/>
        <v>0</v>
      </c>
      <c r="BN181" s="118">
        <f t="shared" si="388"/>
        <v>0</v>
      </c>
      <c r="BO181" s="118">
        <f t="shared" si="388"/>
        <v>0</v>
      </c>
      <c r="BP181" s="118">
        <f t="shared" si="388"/>
        <v>0</v>
      </c>
      <c r="BQ181" s="118">
        <f t="shared" si="388"/>
        <v>0</v>
      </c>
      <c r="BR181" s="118">
        <f t="shared" si="388"/>
        <v>0</v>
      </c>
      <c r="BS181" s="118">
        <f t="shared" si="388"/>
        <v>0</v>
      </c>
      <c r="BT181" s="118">
        <f t="shared" si="388"/>
        <v>0</v>
      </c>
      <c r="BU181" s="118">
        <f t="shared" si="388"/>
        <v>0</v>
      </c>
      <c r="BV181" s="118">
        <f t="shared" si="388"/>
        <v>0</v>
      </c>
      <c r="BW181" s="118">
        <f t="shared" si="388"/>
        <v>0</v>
      </c>
      <c r="BX181" s="118">
        <f t="shared" si="388"/>
        <v>0</v>
      </c>
      <c r="BY181" s="118">
        <f t="shared" si="388"/>
        <v>0</v>
      </c>
      <c r="BZ181" s="118">
        <f t="shared" si="388"/>
        <v>0</v>
      </c>
      <c r="CA181" s="118">
        <f t="shared" si="388"/>
        <v>0</v>
      </c>
      <c r="CB181" s="118">
        <f t="shared" ref="CB181:DF181" si="389">SUM(CB182:CB189)</f>
        <v>0</v>
      </c>
      <c r="CC181" s="118">
        <f t="shared" si="389"/>
        <v>0</v>
      </c>
      <c r="CD181" s="118">
        <f t="shared" si="389"/>
        <v>0</v>
      </c>
      <c r="CE181" s="118">
        <f t="shared" si="389"/>
        <v>0</v>
      </c>
      <c r="CF181" s="118">
        <f t="shared" si="389"/>
        <v>0</v>
      </c>
      <c r="CG181" s="118">
        <f t="shared" si="389"/>
        <v>0</v>
      </c>
      <c r="CH181" s="118">
        <f t="shared" si="389"/>
        <v>0</v>
      </c>
      <c r="CI181" s="118">
        <f t="shared" si="389"/>
        <v>0</v>
      </c>
      <c r="CJ181" s="118">
        <f t="shared" si="389"/>
        <v>0</v>
      </c>
      <c r="CK181" s="118">
        <f t="shared" si="389"/>
        <v>0</v>
      </c>
      <c r="CL181" s="118">
        <f t="shared" si="389"/>
        <v>0</v>
      </c>
      <c r="CM181" s="118">
        <f t="shared" si="389"/>
        <v>0</v>
      </c>
      <c r="CN181" s="118">
        <f t="shared" si="389"/>
        <v>0</v>
      </c>
      <c r="CO181" s="118">
        <f t="shared" si="389"/>
        <v>0</v>
      </c>
      <c r="CP181" s="118">
        <f t="shared" si="389"/>
        <v>0</v>
      </c>
      <c r="CQ181" s="118">
        <f t="shared" si="389"/>
        <v>0</v>
      </c>
      <c r="CR181" s="118">
        <f t="shared" si="389"/>
        <v>0</v>
      </c>
      <c r="CS181" s="118">
        <f t="shared" si="389"/>
        <v>0</v>
      </c>
      <c r="CT181" s="118">
        <f t="shared" si="389"/>
        <v>0</v>
      </c>
      <c r="CU181" s="118">
        <f t="shared" si="389"/>
        <v>0</v>
      </c>
      <c r="CV181" s="118">
        <f t="shared" si="389"/>
        <v>0</v>
      </c>
      <c r="CW181" s="118">
        <f t="shared" si="389"/>
        <v>70</v>
      </c>
      <c r="CX181" s="118">
        <f t="shared" si="389"/>
        <v>5809651.6799999997</v>
      </c>
      <c r="CY181" s="118">
        <f t="shared" si="389"/>
        <v>0</v>
      </c>
      <c r="CZ181" s="118">
        <f t="shared" si="389"/>
        <v>0</v>
      </c>
      <c r="DA181" s="118">
        <f t="shared" si="389"/>
        <v>0</v>
      </c>
      <c r="DB181" s="118">
        <f t="shared" si="389"/>
        <v>0</v>
      </c>
      <c r="DC181" s="118">
        <f t="shared" si="389"/>
        <v>0</v>
      </c>
      <c r="DD181" s="118">
        <f t="shared" si="389"/>
        <v>0</v>
      </c>
      <c r="DE181" s="118">
        <f t="shared" si="389"/>
        <v>71</v>
      </c>
      <c r="DF181" s="118">
        <f t="shared" si="389"/>
        <v>5850759.5439999998</v>
      </c>
      <c r="DG181" s="46">
        <v>92</v>
      </c>
      <c r="DH181" s="46">
        <v>5497738.4560000002</v>
      </c>
      <c r="DI181" s="47">
        <f t="shared" si="232"/>
        <v>163</v>
      </c>
      <c r="DJ181" s="47">
        <f t="shared" si="232"/>
        <v>11348498</v>
      </c>
    </row>
    <row r="182" spans="1:114" s="1" customFormat="1" ht="30" hidden="1" x14ac:dyDescent="0.25">
      <c r="A182" s="23"/>
      <c r="B182" s="23">
        <v>141</v>
      </c>
      <c r="C182" s="48" t="s">
        <v>457</v>
      </c>
      <c r="D182" s="162" t="s">
        <v>458</v>
      </c>
      <c r="E182" s="50">
        <v>13916</v>
      </c>
      <c r="F182" s="51">
        <v>2.11</v>
      </c>
      <c r="G182" s="52"/>
      <c r="H182" s="53">
        <v>1</v>
      </c>
      <c r="I182" s="54"/>
      <c r="J182" s="54"/>
      <c r="K182" s="55">
        <v>1.4</v>
      </c>
      <c r="L182" s="55">
        <v>1.68</v>
      </c>
      <c r="M182" s="55">
        <v>2.23</v>
      </c>
      <c r="N182" s="56">
        <v>2.57</v>
      </c>
      <c r="O182" s="77">
        <v>0</v>
      </c>
      <c r="P182" s="58">
        <f t="shared" ref="P182:P189" si="390">SUM(O182*$E182*$F182*$H182*$K182*$P$9)</f>
        <v>0</v>
      </c>
      <c r="Q182" s="64">
        <v>0</v>
      </c>
      <c r="R182" s="58">
        <f t="shared" ref="R182:R189" si="391">SUM(Q182*$E182*$F182*$H182*$K182*$R$9)</f>
        <v>0</v>
      </c>
      <c r="S182" s="64">
        <v>0</v>
      </c>
      <c r="T182" s="60">
        <f t="shared" ref="T182:T189" si="392">SUM(S182*$E182*$F182*$H182*$K182*$T$9)</f>
        <v>0</v>
      </c>
      <c r="U182" s="64">
        <v>0</v>
      </c>
      <c r="V182" s="58">
        <f t="shared" ref="V182:V189" si="393">SUM(U182*$E182*$F182*$H182*$K182*$V$9)</f>
        <v>0</v>
      </c>
      <c r="W182" s="64">
        <v>0</v>
      </c>
      <c r="X182" s="58">
        <f t="shared" ref="X182:X189" si="394">SUM(W182*$E182*$F182*$H182*$K182*$X$9)</f>
        <v>0</v>
      </c>
      <c r="Y182" s="64"/>
      <c r="Z182" s="60">
        <f t="shared" ref="Z182:Z189" si="395">SUM(Y182*$E182*$F182*$H182*$K182*$Z$9)</f>
        <v>0</v>
      </c>
      <c r="AA182" s="105"/>
      <c r="AB182" s="58"/>
      <c r="AC182" s="64"/>
      <c r="AD182" s="58"/>
      <c r="AE182" s="64"/>
      <c r="AF182" s="58"/>
      <c r="AG182" s="64"/>
      <c r="AH182" s="58"/>
      <c r="AI182" s="64"/>
      <c r="AJ182" s="58"/>
      <c r="AK182" s="64">
        <v>0</v>
      </c>
      <c r="AL182" s="58">
        <f t="shared" ref="AL182:AL189" si="396">AK182*$E182*$F182*$H182*$L182*$AL$9</f>
        <v>0</v>
      </c>
      <c r="AM182" s="105"/>
      <c r="AN182" s="58">
        <f t="shared" ref="AN182:AN189" si="397">SUM(AM182*$E182*$F182*$H182*$K182*$AN$9)</f>
        <v>0</v>
      </c>
      <c r="AO182" s="64"/>
      <c r="AP182" s="60">
        <f t="shared" ref="AP182:AP189" si="398">SUM(AO182*$E182*$F182*$H182*$K182*$AP$9)</f>
        <v>0</v>
      </c>
      <c r="AQ182" s="64">
        <v>0</v>
      </c>
      <c r="AR182" s="58">
        <f t="shared" ref="AR182:AR189" si="399">SUM(AQ182*$E182*$F182*$H182*$K182*$AR$9)</f>
        <v>0</v>
      </c>
      <c r="AS182" s="64">
        <v>0</v>
      </c>
      <c r="AT182" s="58">
        <f t="shared" ref="AT182:AT189" si="400">SUM(AS182*$E182*$F182*$H182*$K182*$AT$9)</f>
        <v>0</v>
      </c>
      <c r="AU182" s="64"/>
      <c r="AV182" s="58">
        <f t="shared" ref="AV182:AV189" si="401">SUM(AU182*$E182*$F182*$H182*$K182*$AV$9)</f>
        <v>0</v>
      </c>
      <c r="AW182" s="64"/>
      <c r="AX182" s="58">
        <f t="shared" ref="AX182:AX189" si="402">SUM(AW182*$E182*$F182*$H182*$K182*$AX$9)</f>
        <v>0</v>
      </c>
      <c r="AY182" s="64"/>
      <c r="AZ182" s="58">
        <f t="shared" ref="AZ182:AZ189" si="403">SUM(AY182*$E182*$F182*$H182*$K182*$AZ$9)</f>
        <v>0</v>
      </c>
      <c r="BA182" s="64">
        <v>0</v>
      </c>
      <c r="BB182" s="58">
        <f t="shared" ref="BB182:BB189" si="404">SUM(BA182*$E182*$F182*$H182*$K182*$BB$9)</f>
        <v>0</v>
      </c>
      <c r="BC182" s="64">
        <v>0</v>
      </c>
      <c r="BD182" s="58">
        <f t="shared" ref="BD182:BD189" si="405">SUM(BC182*$E182*$F182*$H182*$K182*$BD$9)</f>
        <v>0</v>
      </c>
      <c r="BE182" s="64">
        <v>0</v>
      </c>
      <c r="BF182" s="58">
        <f t="shared" ref="BF182:BF189" si="406">SUM(BE182*$E182*$F182*$H182*$K182*$BF$9)</f>
        <v>0</v>
      </c>
      <c r="BG182" s="64">
        <v>0</v>
      </c>
      <c r="BH182" s="58">
        <f t="shared" ref="BH182:BH189" si="407">SUM(BG182*$E182*$F182*$H182*$K182*$BH$9)</f>
        <v>0</v>
      </c>
      <c r="BI182" s="64">
        <v>0</v>
      </c>
      <c r="BJ182" s="58">
        <f t="shared" ref="BJ182:BJ189" si="408">SUM(BI182*$E182*$F182*$H182*$K182*$BJ$9)</f>
        <v>0</v>
      </c>
      <c r="BK182" s="60">
        <v>1</v>
      </c>
      <c r="BL182" s="58">
        <f t="shared" ref="BL182:BL189" si="409">SUM(BK182*$E182*$F182*$H182*$K182*$BL$9)</f>
        <v>41107.863999999994</v>
      </c>
      <c r="BM182" s="64">
        <v>0</v>
      </c>
      <c r="BN182" s="58">
        <f t="shared" ref="BN182:BN189" si="410">BM182*$E182*$F182*$H182*$L182*$BN$9</f>
        <v>0</v>
      </c>
      <c r="BO182" s="64">
        <v>0</v>
      </c>
      <c r="BP182" s="58">
        <f t="shared" ref="BP182:BP189" si="411">BO182*$E182*$F182*$H182*$L182*$BP$9</f>
        <v>0</v>
      </c>
      <c r="BQ182" s="124">
        <v>0</v>
      </c>
      <c r="BR182" s="60">
        <f t="shared" ref="BR182:BR189" si="412">BQ182*$E182*$F182*$H182*$L182*$BR$9</f>
        <v>0</v>
      </c>
      <c r="BS182" s="64">
        <v>0</v>
      </c>
      <c r="BT182" s="58">
        <f t="shared" ref="BT182:BT189" si="413">BS182*$E182*$F182*$H182*$L182*$BT$9</f>
        <v>0</v>
      </c>
      <c r="BU182" s="64">
        <v>0</v>
      </c>
      <c r="BV182" s="58">
        <f t="shared" ref="BV182:BV189" si="414">BU182*$E182*$F182*$H182*$L182*$BV$9</f>
        <v>0</v>
      </c>
      <c r="BW182" s="73">
        <v>0</v>
      </c>
      <c r="BX182" s="58">
        <f t="shared" ref="BX182:BX189" si="415">BW182*$E182*$F182*$H182*$L182*$BX$9</f>
        <v>0</v>
      </c>
      <c r="BY182" s="64">
        <v>0</v>
      </c>
      <c r="BZ182" s="58">
        <f t="shared" ref="BZ182:BZ189" si="416">BY182*$E182*$F182*$H182*$L182*$BZ$9</f>
        <v>0</v>
      </c>
      <c r="CA182" s="73"/>
      <c r="CB182" s="67">
        <f t="shared" ref="CB182:CB189" si="417">CA182*$E182*$F182*$H182*$L182*$CB$9</f>
        <v>0</v>
      </c>
      <c r="CC182" s="64">
        <v>0</v>
      </c>
      <c r="CD182" s="58">
        <f t="shared" ref="CD182:CD189" si="418">CC182*$E182*$F182*$H182*$L182*$CD$9</f>
        <v>0</v>
      </c>
      <c r="CE182" s="64">
        <v>0</v>
      </c>
      <c r="CF182" s="58">
        <f t="shared" ref="CF182:CF189" si="419">CE182*$E182*$F182*$H182*$L182*$CF$9</f>
        <v>0</v>
      </c>
      <c r="CG182" s="60">
        <v>0</v>
      </c>
      <c r="CH182" s="58">
        <f t="shared" ref="CH182:CH189" si="420">CG182*$E182*$F182*$H182*$L182*$CH$9</f>
        <v>0</v>
      </c>
      <c r="CI182" s="64">
        <v>0</v>
      </c>
      <c r="CJ182" s="58">
        <f t="shared" ref="CJ182:CJ189" si="421">CI182*$E182*$F182*$H182*$L182*$CJ$9</f>
        <v>0</v>
      </c>
      <c r="CK182" s="64"/>
      <c r="CL182" s="58">
        <f t="shared" ref="CL182:CL189" si="422">CK182*$E182*$F182*$H182*$L182*$CL$9</f>
        <v>0</v>
      </c>
      <c r="CM182" s="64"/>
      <c r="CN182" s="58">
        <f t="shared" ref="CN182:CN189" si="423">CM182*$E182*$F182*$H182*$L182*$CN$9</f>
        <v>0</v>
      </c>
      <c r="CO182" s="64">
        <v>0</v>
      </c>
      <c r="CP182" s="58">
        <f t="shared" ref="CP182:CP189" si="424">CO182*$E182*$F182*$H182*$L182*$CP$9</f>
        <v>0</v>
      </c>
      <c r="CQ182" s="64">
        <v>0</v>
      </c>
      <c r="CR182" s="58">
        <f t="shared" ref="CR182:CR189" si="425">CQ182*$E182*$F182*$H182*$M182*$CR$9</f>
        <v>0</v>
      </c>
      <c r="CS182" s="64">
        <v>0</v>
      </c>
      <c r="CT182" s="58">
        <f t="shared" ref="CT182:CT189" si="426">CS182*$E182*$F182*$H182*$N182*$CT$9</f>
        <v>0</v>
      </c>
      <c r="CU182" s="60"/>
      <c r="CV182" s="58">
        <f t="shared" ref="CV182:CV189" si="427">CU182*E182*F182*H182</f>
        <v>0</v>
      </c>
      <c r="CW182" s="60"/>
      <c r="CX182" s="58"/>
      <c r="CY182" s="58"/>
      <c r="CZ182" s="58">
        <f t="shared" ref="CZ182:CZ189" si="428">SUM(CY182*$E182*$F182*$H182*$K182*$R$9)</f>
        <v>0</v>
      </c>
      <c r="DA182" s="58"/>
      <c r="DB182" s="58"/>
      <c r="DC182" s="58"/>
      <c r="DD182" s="58"/>
      <c r="DE182" s="70">
        <f t="shared" ref="DE182:DF189" si="429">SUM(Q182+O182+AA182+S182+U182+AC182+Y182+W182+AE182+AI182+AG182+AK182+AM182+AQ182+BM182+BS182+AO182+BA182+BC182+CE182+CG182+CC182+CI182+CK182+BW182+BY182+AS182+AU182+AW182+AY182+BO182+BQ182+BU182+BE182+BG182+BI182+BK182+CA182+CM182+CO182+CQ182+CS182+CU182+CW182+DA182+DC182)</f>
        <v>1</v>
      </c>
      <c r="DF182" s="70">
        <f t="shared" si="429"/>
        <v>41107.863999999994</v>
      </c>
      <c r="DG182" s="71">
        <v>0</v>
      </c>
      <c r="DH182" s="71">
        <v>0</v>
      </c>
      <c r="DI182" s="72">
        <f t="shared" si="232"/>
        <v>1</v>
      </c>
      <c r="DJ182" s="72">
        <f t="shared" si="232"/>
        <v>41107.863999999994</v>
      </c>
    </row>
    <row r="183" spans="1:114" s="1" customFormat="1" ht="30" hidden="1" x14ac:dyDescent="0.25">
      <c r="A183" s="23"/>
      <c r="B183" s="23">
        <v>142</v>
      </c>
      <c r="C183" s="48" t="s">
        <v>459</v>
      </c>
      <c r="D183" s="162" t="s">
        <v>460</v>
      </c>
      <c r="E183" s="50">
        <v>13916</v>
      </c>
      <c r="F183" s="51">
        <v>3.55</v>
      </c>
      <c r="G183" s="52"/>
      <c r="H183" s="53">
        <v>1</v>
      </c>
      <c r="I183" s="54"/>
      <c r="J183" s="54"/>
      <c r="K183" s="55">
        <v>1.4</v>
      </c>
      <c r="L183" s="55">
        <v>1.68</v>
      </c>
      <c r="M183" s="55">
        <v>2.23</v>
      </c>
      <c r="N183" s="56">
        <v>2.57</v>
      </c>
      <c r="O183" s="77"/>
      <c r="P183" s="58">
        <f t="shared" si="390"/>
        <v>0</v>
      </c>
      <c r="Q183" s="64">
        <v>0</v>
      </c>
      <c r="R183" s="58">
        <f t="shared" si="391"/>
        <v>0</v>
      </c>
      <c r="S183" s="64">
        <v>0</v>
      </c>
      <c r="T183" s="60">
        <f t="shared" si="392"/>
        <v>0</v>
      </c>
      <c r="U183" s="64">
        <v>0</v>
      </c>
      <c r="V183" s="58">
        <f t="shared" si="393"/>
        <v>0</v>
      </c>
      <c r="W183" s="64">
        <v>0</v>
      </c>
      <c r="X183" s="58">
        <f t="shared" si="394"/>
        <v>0</v>
      </c>
      <c r="Y183" s="64"/>
      <c r="Z183" s="60">
        <f t="shared" si="395"/>
        <v>0</v>
      </c>
      <c r="AA183" s="105"/>
      <c r="AB183" s="58"/>
      <c r="AC183" s="64"/>
      <c r="AD183" s="58"/>
      <c r="AE183" s="64"/>
      <c r="AF183" s="58"/>
      <c r="AG183" s="64">
        <v>0</v>
      </c>
      <c r="AH183" s="58">
        <v>0</v>
      </c>
      <c r="AI183" s="64">
        <v>0</v>
      </c>
      <c r="AJ183" s="58">
        <v>0</v>
      </c>
      <c r="AK183" s="64">
        <v>0</v>
      </c>
      <c r="AL183" s="58">
        <f t="shared" si="396"/>
        <v>0</v>
      </c>
      <c r="AM183" s="105"/>
      <c r="AN183" s="58">
        <f t="shared" si="397"/>
        <v>0</v>
      </c>
      <c r="AO183" s="64"/>
      <c r="AP183" s="60">
        <f t="shared" si="398"/>
        <v>0</v>
      </c>
      <c r="AQ183" s="64">
        <v>0</v>
      </c>
      <c r="AR183" s="58">
        <f t="shared" si="399"/>
        <v>0</v>
      </c>
      <c r="AS183" s="64">
        <v>0</v>
      </c>
      <c r="AT183" s="58">
        <f t="shared" si="400"/>
        <v>0</v>
      </c>
      <c r="AU183" s="64"/>
      <c r="AV183" s="58">
        <f t="shared" si="401"/>
        <v>0</v>
      </c>
      <c r="AW183" s="64"/>
      <c r="AX183" s="58">
        <f t="shared" si="402"/>
        <v>0</v>
      </c>
      <c r="AY183" s="64"/>
      <c r="AZ183" s="58">
        <f t="shared" si="403"/>
        <v>0</v>
      </c>
      <c r="BA183" s="64">
        <v>0</v>
      </c>
      <c r="BB183" s="58">
        <f t="shared" si="404"/>
        <v>0</v>
      </c>
      <c r="BC183" s="64">
        <v>0</v>
      </c>
      <c r="BD183" s="58">
        <f t="shared" si="405"/>
        <v>0</v>
      </c>
      <c r="BE183" s="64">
        <v>0</v>
      </c>
      <c r="BF183" s="58">
        <f t="shared" si="406"/>
        <v>0</v>
      </c>
      <c r="BG183" s="64">
        <v>0</v>
      </c>
      <c r="BH183" s="58">
        <f t="shared" si="407"/>
        <v>0</v>
      </c>
      <c r="BI183" s="64">
        <v>0</v>
      </c>
      <c r="BJ183" s="58">
        <f t="shared" si="408"/>
        <v>0</v>
      </c>
      <c r="BK183" s="60"/>
      <c r="BL183" s="58">
        <f t="shared" si="409"/>
        <v>0</v>
      </c>
      <c r="BM183" s="64">
        <v>0</v>
      </c>
      <c r="BN183" s="58">
        <f t="shared" si="410"/>
        <v>0</v>
      </c>
      <c r="BO183" s="64">
        <v>0</v>
      </c>
      <c r="BP183" s="58">
        <f t="shared" si="411"/>
        <v>0</v>
      </c>
      <c r="BQ183" s="124"/>
      <c r="BR183" s="60">
        <f t="shared" si="412"/>
        <v>0</v>
      </c>
      <c r="BS183" s="64"/>
      <c r="BT183" s="58">
        <f t="shared" si="413"/>
        <v>0</v>
      </c>
      <c r="BU183" s="64">
        <v>0</v>
      </c>
      <c r="BV183" s="58">
        <f t="shared" si="414"/>
        <v>0</v>
      </c>
      <c r="BW183" s="65"/>
      <c r="BX183" s="58">
        <f t="shared" si="415"/>
        <v>0</v>
      </c>
      <c r="BY183" s="64">
        <v>0</v>
      </c>
      <c r="BZ183" s="58">
        <f t="shared" si="416"/>
        <v>0</v>
      </c>
      <c r="CA183" s="73"/>
      <c r="CB183" s="67">
        <f t="shared" si="417"/>
        <v>0</v>
      </c>
      <c r="CC183" s="64">
        <v>0</v>
      </c>
      <c r="CD183" s="58">
        <f t="shared" si="418"/>
        <v>0</v>
      </c>
      <c r="CE183" s="64">
        <v>0</v>
      </c>
      <c r="CF183" s="58">
        <f t="shared" si="419"/>
        <v>0</v>
      </c>
      <c r="CG183" s="60">
        <v>0</v>
      </c>
      <c r="CH183" s="58">
        <f t="shared" si="420"/>
        <v>0</v>
      </c>
      <c r="CI183" s="64">
        <v>0</v>
      </c>
      <c r="CJ183" s="58">
        <f t="shared" si="421"/>
        <v>0</v>
      </c>
      <c r="CK183" s="64"/>
      <c r="CL183" s="58">
        <f t="shared" si="422"/>
        <v>0</v>
      </c>
      <c r="CM183" s="64"/>
      <c r="CN183" s="58">
        <f t="shared" si="423"/>
        <v>0</v>
      </c>
      <c r="CO183" s="64">
        <v>0</v>
      </c>
      <c r="CP183" s="58">
        <f t="shared" si="424"/>
        <v>0</v>
      </c>
      <c r="CQ183" s="64">
        <v>0</v>
      </c>
      <c r="CR183" s="58">
        <f t="shared" si="425"/>
        <v>0</v>
      </c>
      <c r="CS183" s="64">
        <v>0</v>
      </c>
      <c r="CT183" s="58">
        <f t="shared" si="426"/>
        <v>0</v>
      </c>
      <c r="CU183" s="60"/>
      <c r="CV183" s="58">
        <f t="shared" si="427"/>
        <v>0</v>
      </c>
      <c r="CW183" s="60">
        <v>70</v>
      </c>
      <c r="CX183" s="58">
        <f>CW183*E183*F183*H183*L183</f>
        <v>5809651.6799999997</v>
      </c>
      <c r="CY183" s="58"/>
      <c r="CZ183" s="58">
        <f t="shared" si="428"/>
        <v>0</v>
      </c>
      <c r="DA183" s="58"/>
      <c r="DB183" s="58"/>
      <c r="DC183" s="58"/>
      <c r="DD183" s="58"/>
      <c r="DE183" s="70">
        <f t="shared" si="429"/>
        <v>70</v>
      </c>
      <c r="DF183" s="70">
        <f t="shared" si="429"/>
        <v>5809651.6799999997</v>
      </c>
      <c r="DG183" s="71">
        <v>16</v>
      </c>
      <c r="DH183" s="71">
        <v>1106600.3199999998</v>
      </c>
      <c r="DI183" s="72">
        <f t="shared" si="232"/>
        <v>86</v>
      </c>
      <c r="DJ183" s="72">
        <f t="shared" si="232"/>
        <v>6916252</v>
      </c>
    </row>
    <row r="184" spans="1:114" s="1" customFormat="1" ht="30" hidden="1" x14ac:dyDescent="0.25">
      <c r="A184" s="23"/>
      <c r="B184" s="23">
        <v>143</v>
      </c>
      <c r="C184" s="48" t="s">
        <v>461</v>
      </c>
      <c r="D184" s="160" t="s">
        <v>462</v>
      </c>
      <c r="E184" s="50">
        <v>13916</v>
      </c>
      <c r="F184" s="51">
        <v>1.57</v>
      </c>
      <c r="G184" s="52"/>
      <c r="H184" s="53">
        <v>1</v>
      </c>
      <c r="I184" s="54"/>
      <c r="J184" s="54"/>
      <c r="K184" s="55">
        <v>1.4</v>
      </c>
      <c r="L184" s="55">
        <v>1.68</v>
      </c>
      <c r="M184" s="55">
        <v>2.23</v>
      </c>
      <c r="N184" s="56">
        <v>2.57</v>
      </c>
      <c r="O184" s="77">
        <v>0</v>
      </c>
      <c r="P184" s="58">
        <f t="shared" si="390"/>
        <v>0</v>
      </c>
      <c r="Q184" s="64">
        <v>0</v>
      </c>
      <c r="R184" s="58">
        <f t="shared" si="391"/>
        <v>0</v>
      </c>
      <c r="S184" s="64">
        <v>0</v>
      </c>
      <c r="T184" s="60">
        <f t="shared" si="392"/>
        <v>0</v>
      </c>
      <c r="U184" s="64">
        <v>0</v>
      </c>
      <c r="V184" s="58">
        <f t="shared" si="393"/>
        <v>0</v>
      </c>
      <c r="W184" s="64">
        <v>0</v>
      </c>
      <c r="X184" s="58">
        <f t="shared" si="394"/>
        <v>0</v>
      </c>
      <c r="Y184" s="64"/>
      <c r="Z184" s="60">
        <f t="shared" si="395"/>
        <v>0</v>
      </c>
      <c r="AA184" s="105"/>
      <c r="AB184" s="58"/>
      <c r="AC184" s="64"/>
      <c r="AD184" s="58"/>
      <c r="AE184" s="64"/>
      <c r="AF184" s="58"/>
      <c r="AG184" s="64">
        <v>0</v>
      </c>
      <c r="AH184" s="58">
        <v>0</v>
      </c>
      <c r="AI184" s="64">
        <v>0</v>
      </c>
      <c r="AJ184" s="58">
        <v>0</v>
      </c>
      <c r="AK184" s="64">
        <v>0</v>
      </c>
      <c r="AL184" s="58">
        <f t="shared" si="396"/>
        <v>0</v>
      </c>
      <c r="AM184" s="105"/>
      <c r="AN184" s="58">
        <f t="shared" si="397"/>
        <v>0</v>
      </c>
      <c r="AO184" s="64"/>
      <c r="AP184" s="60">
        <f t="shared" si="398"/>
        <v>0</v>
      </c>
      <c r="AQ184" s="64">
        <v>0</v>
      </c>
      <c r="AR184" s="58">
        <f t="shared" si="399"/>
        <v>0</v>
      </c>
      <c r="AS184" s="64">
        <v>0</v>
      </c>
      <c r="AT184" s="58">
        <f t="shared" si="400"/>
        <v>0</v>
      </c>
      <c r="AU184" s="64"/>
      <c r="AV184" s="58">
        <f t="shared" si="401"/>
        <v>0</v>
      </c>
      <c r="AW184" s="64"/>
      <c r="AX184" s="58">
        <f t="shared" si="402"/>
        <v>0</v>
      </c>
      <c r="AY184" s="64"/>
      <c r="AZ184" s="58">
        <f t="shared" si="403"/>
        <v>0</v>
      </c>
      <c r="BA184" s="64">
        <v>0</v>
      </c>
      <c r="BB184" s="58">
        <f t="shared" si="404"/>
        <v>0</v>
      </c>
      <c r="BC184" s="64">
        <v>0</v>
      </c>
      <c r="BD184" s="58">
        <f t="shared" si="405"/>
        <v>0</v>
      </c>
      <c r="BE184" s="64"/>
      <c r="BF184" s="58">
        <f t="shared" si="406"/>
        <v>0</v>
      </c>
      <c r="BG184" s="64">
        <v>0</v>
      </c>
      <c r="BH184" s="58">
        <f t="shared" si="407"/>
        <v>0</v>
      </c>
      <c r="BI184" s="64">
        <v>0</v>
      </c>
      <c r="BJ184" s="58">
        <f t="shared" si="408"/>
        <v>0</v>
      </c>
      <c r="BK184" s="64"/>
      <c r="BL184" s="58">
        <f t="shared" si="409"/>
        <v>0</v>
      </c>
      <c r="BM184" s="64">
        <v>0</v>
      </c>
      <c r="BN184" s="58">
        <f t="shared" si="410"/>
        <v>0</v>
      </c>
      <c r="BO184" s="64">
        <v>0</v>
      </c>
      <c r="BP184" s="58">
        <f t="shared" si="411"/>
        <v>0</v>
      </c>
      <c r="BQ184" s="124">
        <v>0</v>
      </c>
      <c r="BR184" s="60">
        <f t="shared" si="412"/>
        <v>0</v>
      </c>
      <c r="BS184" s="64">
        <v>0</v>
      </c>
      <c r="BT184" s="58">
        <f t="shared" si="413"/>
        <v>0</v>
      </c>
      <c r="BU184" s="64">
        <v>0</v>
      </c>
      <c r="BV184" s="58">
        <f t="shared" si="414"/>
        <v>0</v>
      </c>
      <c r="BW184" s="73">
        <v>0</v>
      </c>
      <c r="BX184" s="58">
        <f t="shared" si="415"/>
        <v>0</v>
      </c>
      <c r="BY184" s="64">
        <v>0</v>
      </c>
      <c r="BZ184" s="58">
        <f t="shared" si="416"/>
        <v>0</v>
      </c>
      <c r="CA184" s="73"/>
      <c r="CB184" s="67">
        <f t="shared" si="417"/>
        <v>0</v>
      </c>
      <c r="CC184" s="64">
        <v>0</v>
      </c>
      <c r="CD184" s="58">
        <f t="shared" si="418"/>
        <v>0</v>
      </c>
      <c r="CE184" s="64">
        <v>0</v>
      </c>
      <c r="CF184" s="58">
        <f t="shared" si="419"/>
        <v>0</v>
      </c>
      <c r="CG184" s="60"/>
      <c r="CH184" s="58">
        <f t="shared" si="420"/>
        <v>0</v>
      </c>
      <c r="CI184" s="64">
        <v>0</v>
      </c>
      <c r="CJ184" s="58">
        <f t="shared" si="421"/>
        <v>0</v>
      </c>
      <c r="CK184" s="64"/>
      <c r="CL184" s="58">
        <f t="shared" si="422"/>
        <v>0</v>
      </c>
      <c r="CM184" s="64"/>
      <c r="CN184" s="58">
        <f t="shared" si="423"/>
        <v>0</v>
      </c>
      <c r="CO184" s="64">
        <v>0</v>
      </c>
      <c r="CP184" s="58">
        <f t="shared" si="424"/>
        <v>0</v>
      </c>
      <c r="CQ184" s="64">
        <v>0</v>
      </c>
      <c r="CR184" s="58">
        <f t="shared" si="425"/>
        <v>0</v>
      </c>
      <c r="CS184" s="64">
        <v>0</v>
      </c>
      <c r="CT184" s="58">
        <f t="shared" si="426"/>
        <v>0</v>
      </c>
      <c r="CU184" s="60"/>
      <c r="CV184" s="58">
        <f t="shared" si="427"/>
        <v>0</v>
      </c>
      <c r="CW184" s="60"/>
      <c r="CX184" s="58"/>
      <c r="CY184" s="58"/>
      <c r="CZ184" s="58">
        <f t="shared" si="428"/>
        <v>0</v>
      </c>
      <c r="DA184" s="58"/>
      <c r="DB184" s="58"/>
      <c r="DC184" s="58"/>
      <c r="DD184" s="58"/>
      <c r="DE184" s="70">
        <f t="shared" si="429"/>
        <v>0</v>
      </c>
      <c r="DF184" s="70">
        <f t="shared" si="429"/>
        <v>0</v>
      </c>
      <c r="DG184" s="71">
        <v>8</v>
      </c>
      <c r="DH184" s="71">
        <v>244698.94400000002</v>
      </c>
      <c r="DI184" s="72">
        <f t="shared" si="232"/>
        <v>8</v>
      </c>
      <c r="DJ184" s="72">
        <f t="shared" si="232"/>
        <v>244698.94400000002</v>
      </c>
    </row>
    <row r="185" spans="1:114" s="1" customFormat="1" ht="30" hidden="1" x14ac:dyDescent="0.25">
      <c r="A185" s="23"/>
      <c r="B185" s="23">
        <v>144</v>
      </c>
      <c r="C185" s="48" t="s">
        <v>463</v>
      </c>
      <c r="D185" s="160" t="s">
        <v>464</v>
      </c>
      <c r="E185" s="50">
        <v>13916</v>
      </c>
      <c r="F185" s="51">
        <v>2.2599999999999998</v>
      </c>
      <c r="G185" s="52"/>
      <c r="H185" s="53">
        <v>1</v>
      </c>
      <c r="I185" s="54"/>
      <c r="J185" s="54"/>
      <c r="K185" s="55">
        <v>1.4</v>
      </c>
      <c r="L185" s="55">
        <v>1.68</v>
      </c>
      <c r="M185" s="55">
        <v>2.23</v>
      </c>
      <c r="N185" s="56">
        <v>2.57</v>
      </c>
      <c r="O185" s="77">
        <v>0</v>
      </c>
      <c r="P185" s="58">
        <f t="shared" si="390"/>
        <v>0</v>
      </c>
      <c r="Q185" s="64">
        <v>0</v>
      </c>
      <c r="R185" s="58">
        <f t="shared" si="391"/>
        <v>0</v>
      </c>
      <c r="S185" s="64">
        <v>0</v>
      </c>
      <c r="T185" s="60">
        <f t="shared" si="392"/>
        <v>0</v>
      </c>
      <c r="U185" s="64">
        <v>0</v>
      </c>
      <c r="V185" s="58">
        <f t="shared" si="393"/>
        <v>0</v>
      </c>
      <c r="W185" s="64">
        <v>0</v>
      </c>
      <c r="X185" s="58">
        <f t="shared" si="394"/>
        <v>0</v>
      </c>
      <c r="Y185" s="64"/>
      <c r="Z185" s="60">
        <f t="shared" si="395"/>
        <v>0</v>
      </c>
      <c r="AA185" s="105"/>
      <c r="AB185" s="58"/>
      <c r="AC185" s="64"/>
      <c r="AD185" s="58"/>
      <c r="AE185" s="64"/>
      <c r="AF185" s="58"/>
      <c r="AG185" s="64">
        <v>0</v>
      </c>
      <c r="AH185" s="58">
        <v>0</v>
      </c>
      <c r="AI185" s="64">
        <v>0</v>
      </c>
      <c r="AJ185" s="58">
        <v>0</v>
      </c>
      <c r="AK185" s="64">
        <v>0</v>
      </c>
      <c r="AL185" s="58">
        <f t="shared" si="396"/>
        <v>0</v>
      </c>
      <c r="AM185" s="105"/>
      <c r="AN185" s="58">
        <f t="shared" si="397"/>
        <v>0</v>
      </c>
      <c r="AO185" s="64"/>
      <c r="AP185" s="60">
        <f t="shared" si="398"/>
        <v>0</v>
      </c>
      <c r="AQ185" s="64">
        <v>0</v>
      </c>
      <c r="AR185" s="58">
        <f t="shared" si="399"/>
        <v>0</v>
      </c>
      <c r="AS185" s="64">
        <v>0</v>
      </c>
      <c r="AT185" s="58">
        <f t="shared" si="400"/>
        <v>0</v>
      </c>
      <c r="AU185" s="64"/>
      <c r="AV185" s="58">
        <f t="shared" si="401"/>
        <v>0</v>
      </c>
      <c r="AW185" s="64"/>
      <c r="AX185" s="58">
        <f t="shared" si="402"/>
        <v>0</v>
      </c>
      <c r="AY185" s="64"/>
      <c r="AZ185" s="58">
        <f t="shared" si="403"/>
        <v>0</v>
      </c>
      <c r="BA185" s="64">
        <v>0</v>
      </c>
      <c r="BB185" s="58">
        <f t="shared" si="404"/>
        <v>0</v>
      </c>
      <c r="BC185" s="64">
        <v>0</v>
      </c>
      <c r="BD185" s="58">
        <f t="shared" si="405"/>
        <v>0</v>
      </c>
      <c r="BE185" s="64">
        <v>0</v>
      </c>
      <c r="BF185" s="58">
        <f t="shared" si="406"/>
        <v>0</v>
      </c>
      <c r="BG185" s="64">
        <v>0</v>
      </c>
      <c r="BH185" s="58">
        <f t="shared" si="407"/>
        <v>0</v>
      </c>
      <c r="BI185" s="64">
        <v>0</v>
      </c>
      <c r="BJ185" s="58">
        <f t="shared" si="408"/>
        <v>0</v>
      </c>
      <c r="BK185" s="64"/>
      <c r="BL185" s="58">
        <f t="shared" si="409"/>
        <v>0</v>
      </c>
      <c r="BM185" s="64">
        <v>0</v>
      </c>
      <c r="BN185" s="58">
        <f t="shared" si="410"/>
        <v>0</v>
      </c>
      <c r="BO185" s="64">
        <v>0</v>
      </c>
      <c r="BP185" s="58">
        <f t="shared" si="411"/>
        <v>0</v>
      </c>
      <c r="BQ185" s="124">
        <v>0</v>
      </c>
      <c r="BR185" s="60">
        <f t="shared" si="412"/>
        <v>0</v>
      </c>
      <c r="BS185" s="64">
        <v>0</v>
      </c>
      <c r="BT185" s="58">
        <f t="shared" si="413"/>
        <v>0</v>
      </c>
      <c r="BU185" s="64">
        <v>0</v>
      </c>
      <c r="BV185" s="58">
        <f t="shared" si="414"/>
        <v>0</v>
      </c>
      <c r="BW185" s="73">
        <v>0</v>
      </c>
      <c r="BX185" s="58">
        <f t="shared" si="415"/>
        <v>0</v>
      </c>
      <c r="BY185" s="64">
        <v>0</v>
      </c>
      <c r="BZ185" s="58">
        <f t="shared" si="416"/>
        <v>0</v>
      </c>
      <c r="CA185" s="73"/>
      <c r="CB185" s="67">
        <f t="shared" si="417"/>
        <v>0</v>
      </c>
      <c r="CC185" s="64">
        <v>0</v>
      </c>
      <c r="CD185" s="58">
        <f t="shared" si="418"/>
        <v>0</v>
      </c>
      <c r="CE185" s="64">
        <v>0</v>
      </c>
      <c r="CF185" s="58">
        <f t="shared" si="419"/>
        <v>0</v>
      </c>
      <c r="CG185" s="60">
        <v>0</v>
      </c>
      <c r="CH185" s="58">
        <f t="shared" si="420"/>
        <v>0</v>
      </c>
      <c r="CI185" s="64">
        <v>0</v>
      </c>
      <c r="CJ185" s="58">
        <f t="shared" si="421"/>
        <v>0</v>
      </c>
      <c r="CK185" s="64"/>
      <c r="CL185" s="58">
        <f t="shared" si="422"/>
        <v>0</v>
      </c>
      <c r="CM185" s="64"/>
      <c r="CN185" s="58">
        <f t="shared" si="423"/>
        <v>0</v>
      </c>
      <c r="CO185" s="64">
        <v>0</v>
      </c>
      <c r="CP185" s="58">
        <f t="shared" si="424"/>
        <v>0</v>
      </c>
      <c r="CQ185" s="64">
        <v>0</v>
      </c>
      <c r="CR185" s="58">
        <f t="shared" si="425"/>
        <v>0</v>
      </c>
      <c r="CS185" s="64">
        <v>0</v>
      </c>
      <c r="CT185" s="58">
        <f t="shared" si="426"/>
        <v>0</v>
      </c>
      <c r="CU185" s="60"/>
      <c r="CV185" s="58">
        <f t="shared" si="427"/>
        <v>0</v>
      </c>
      <c r="CW185" s="60"/>
      <c r="CX185" s="58"/>
      <c r="CY185" s="58"/>
      <c r="CZ185" s="58">
        <f t="shared" si="428"/>
        <v>0</v>
      </c>
      <c r="DA185" s="58"/>
      <c r="DB185" s="58"/>
      <c r="DC185" s="58"/>
      <c r="DD185" s="58"/>
      <c r="DE185" s="70">
        <f t="shared" si="429"/>
        <v>0</v>
      </c>
      <c r="DF185" s="70">
        <f t="shared" si="429"/>
        <v>0</v>
      </c>
      <c r="DG185" s="71">
        <v>0</v>
      </c>
      <c r="DH185" s="71">
        <v>0</v>
      </c>
      <c r="DI185" s="72">
        <f t="shared" si="232"/>
        <v>0</v>
      </c>
      <c r="DJ185" s="72">
        <f t="shared" si="232"/>
        <v>0</v>
      </c>
    </row>
    <row r="186" spans="1:114" s="1" customFormat="1" ht="30" hidden="1" x14ac:dyDescent="0.25">
      <c r="A186" s="23"/>
      <c r="B186" s="23">
        <v>145</v>
      </c>
      <c r="C186" s="48" t="s">
        <v>465</v>
      </c>
      <c r="D186" s="160" t="s">
        <v>466</v>
      </c>
      <c r="E186" s="50">
        <v>13916</v>
      </c>
      <c r="F186" s="51">
        <v>3.24</v>
      </c>
      <c r="G186" s="52"/>
      <c r="H186" s="53">
        <v>1</v>
      </c>
      <c r="I186" s="54"/>
      <c r="J186" s="54"/>
      <c r="K186" s="55">
        <v>1.4</v>
      </c>
      <c r="L186" s="55">
        <v>1.68</v>
      </c>
      <c r="M186" s="55">
        <v>2.23</v>
      </c>
      <c r="N186" s="56">
        <v>2.57</v>
      </c>
      <c r="O186" s="205"/>
      <c r="P186" s="58">
        <f t="shared" si="390"/>
        <v>0</v>
      </c>
      <c r="Q186" s="191"/>
      <c r="R186" s="58">
        <f t="shared" si="391"/>
        <v>0</v>
      </c>
      <c r="S186" s="191"/>
      <c r="T186" s="60">
        <f t="shared" si="392"/>
        <v>0</v>
      </c>
      <c r="U186" s="191"/>
      <c r="V186" s="58">
        <f t="shared" si="393"/>
        <v>0</v>
      </c>
      <c r="W186" s="191"/>
      <c r="X186" s="58">
        <f t="shared" si="394"/>
        <v>0</v>
      </c>
      <c r="Y186" s="64"/>
      <c r="Z186" s="60">
        <f t="shared" si="395"/>
        <v>0</v>
      </c>
      <c r="AA186" s="105"/>
      <c r="AB186" s="58"/>
      <c r="AC186" s="191"/>
      <c r="AD186" s="58"/>
      <c r="AE186" s="191"/>
      <c r="AF186" s="58"/>
      <c r="AG186" s="191">
        <v>0</v>
      </c>
      <c r="AH186" s="58">
        <v>0</v>
      </c>
      <c r="AI186" s="191">
        <v>0</v>
      </c>
      <c r="AJ186" s="58">
        <v>0</v>
      </c>
      <c r="AK186" s="191"/>
      <c r="AL186" s="58">
        <f t="shared" si="396"/>
        <v>0</v>
      </c>
      <c r="AM186" s="105"/>
      <c r="AN186" s="58">
        <f t="shared" si="397"/>
        <v>0</v>
      </c>
      <c r="AO186" s="191"/>
      <c r="AP186" s="60">
        <f t="shared" si="398"/>
        <v>0</v>
      </c>
      <c r="AQ186" s="191"/>
      <c r="AR186" s="58">
        <f t="shared" si="399"/>
        <v>0</v>
      </c>
      <c r="AS186" s="191"/>
      <c r="AT186" s="58">
        <f t="shared" si="400"/>
        <v>0</v>
      </c>
      <c r="AU186" s="191"/>
      <c r="AV186" s="58">
        <f t="shared" si="401"/>
        <v>0</v>
      </c>
      <c r="AW186" s="64"/>
      <c r="AX186" s="58">
        <f t="shared" si="402"/>
        <v>0</v>
      </c>
      <c r="AY186" s="64"/>
      <c r="AZ186" s="58">
        <f t="shared" si="403"/>
        <v>0</v>
      </c>
      <c r="BA186" s="191"/>
      <c r="BB186" s="58">
        <f t="shared" si="404"/>
        <v>0</v>
      </c>
      <c r="BC186" s="191"/>
      <c r="BD186" s="58">
        <f t="shared" si="405"/>
        <v>0</v>
      </c>
      <c r="BE186" s="191"/>
      <c r="BF186" s="58">
        <f t="shared" si="406"/>
        <v>0</v>
      </c>
      <c r="BG186" s="191"/>
      <c r="BH186" s="58">
        <f t="shared" si="407"/>
        <v>0</v>
      </c>
      <c r="BI186" s="191"/>
      <c r="BJ186" s="58">
        <f t="shared" si="408"/>
        <v>0</v>
      </c>
      <c r="BK186" s="64"/>
      <c r="BL186" s="58">
        <f t="shared" si="409"/>
        <v>0</v>
      </c>
      <c r="BM186" s="191"/>
      <c r="BN186" s="58">
        <f t="shared" si="410"/>
        <v>0</v>
      </c>
      <c r="BO186" s="191"/>
      <c r="BP186" s="58">
        <f t="shared" si="411"/>
        <v>0</v>
      </c>
      <c r="BQ186" s="206"/>
      <c r="BR186" s="60">
        <f t="shared" si="412"/>
        <v>0</v>
      </c>
      <c r="BS186" s="191"/>
      <c r="BT186" s="58">
        <f t="shared" si="413"/>
        <v>0</v>
      </c>
      <c r="BU186" s="191"/>
      <c r="BV186" s="58">
        <f t="shared" si="414"/>
        <v>0</v>
      </c>
      <c r="BW186" s="207"/>
      <c r="BX186" s="58">
        <f t="shared" si="415"/>
        <v>0</v>
      </c>
      <c r="BY186" s="191"/>
      <c r="BZ186" s="58">
        <f t="shared" si="416"/>
        <v>0</v>
      </c>
      <c r="CA186" s="207"/>
      <c r="CB186" s="67">
        <f t="shared" si="417"/>
        <v>0</v>
      </c>
      <c r="CC186" s="191"/>
      <c r="CD186" s="58">
        <f t="shared" si="418"/>
        <v>0</v>
      </c>
      <c r="CE186" s="191"/>
      <c r="CF186" s="58">
        <f t="shared" si="419"/>
        <v>0</v>
      </c>
      <c r="CG186" s="180"/>
      <c r="CH186" s="58">
        <f t="shared" si="420"/>
        <v>0</v>
      </c>
      <c r="CI186" s="191"/>
      <c r="CJ186" s="58">
        <f t="shared" si="421"/>
        <v>0</v>
      </c>
      <c r="CK186" s="64"/>
      <c r="CL186" s="58">
        <f t="shared" si="422"/>
        <v>0</v>
      </c>
      <c r="CM186" s="64"/>
      <c r="CN186" s="58">
        <f t="shared" si="423"/>
        <v>0</v>
      </c>
      <c r="CO186" s="191"/>
      <c r="CP186" s="58">
        <f t="shared" si="424"/>
        <v>0</v>
      </c>
      <c r="CQ186" s="191"/>
      <c r="CR186" s="58">
        <f t="shared" si="425"/>
        <v>0</v>
      </c>
      <c r="CS186" s="191"/>
      <c r="CT186" s="58">
        <f t="shared" si="426"/>
        <v>0</v>
      </c>
      <c r="CU186" s="60"/>
      <c r="CV186" s="58">
        <f t="shared" si="427"/>
        <v>0</v>
      </c>
      <c r="CW186" s="60"/>
      <c r="CX186" s="58"/>
      <c r="CY186" s="58"/>
      <c r="CZ186" s="58">
        <f t="shared" si="428"/>
        <v>0</v>
      </c>
      <c r="DA186" s="58"/>
      <c r="DB186" s="58"/>
      <c r="DC186" s="58"/>
      <c r="DD186" s="58"/>
      <c r="DE186" s="70">
        <f t="shared" si="429"/>
        <v>0</v>
      </c>
      <c r="DF186" s="70">
        <f t="shared" si="429"/>
        <v>0</v>
      </c>
      <c r="DG186" s="71">
        <v>61</v>
      </c>
      <c r="DH186" s="71">
        <v>3850501.5359999998</v>
      </c>
      <c r="DI186" s="72">
        <f t="shared" si="232"/>
        <v>61</v>
      </c>
      <c r="DJ186" s="72">
        <f t="shared" si="232"/>
        <v>3850501.5359999998</v>
      </c>
    </row>
    <row r="187" spans="1:114" s="1" customFormat="1" ht="30" hidden="1" x14ac:dyDescent="0.25">
      <c r="A187" s="23"/>
      <c r="B187" s="23">
        <v>146</v>
      </c>
      <c r="C187" s="48" t="s">
        <v>467</v>
      </c>
      <c r="D187" s="160" t="s">
        <v>468</v>
      </c>
      <c r="E187" s="50">
        <v>13916</v>
      </c>
      <c r="F187" s="51">
        <v>1.7</v>
      </c>
      <c r="G187" s="52"/>
      <c r="H187" s="53">
        <v>1</v>
      </c>
      <c r="I187" s="54"/>
      <c r="J187" s="54"/>
      <c r="K187" s="55">
        <v>1.4</v>
      </c>
      <c r="L187" s="55">
        <v>1.68</v>
      </c>
      <c r="M187" s="55">
        <v>2.23</v>
      </c>
      <c r="N187" s="56">
        <v>2.57</v>
      </c>
      <c r="O187" s="208"/>
      <c r="P187" s="58">
        <f t="shared" si="390"/>
        <v>0</v>
      </c>
      <c r="Q187" s="209"/>
      <c r="R187" s="58">
        <f t="shared" si="391"/>
        <v>0</v>
      </c>
      <c r="S187" s="209"/>
      <c r="T187" s="60">
        <f t="shared" si="392"/>
        <v>0</v>
      </c>
      <c r="U187" s="209"/>
      <c r="V187" s="58">
        <f t="shared" si="393"/>
        <v>0</v>
      </c>
      <c r="W187" s="209"/>
      <c r="X187" s="58">
        <f t="shared" si="394"/>
        <v>0</v>
      </c>
      <c r="Y187" s="59"/>
      <c r="Z187" s="60">
        <f t="shared" si="395"/>
        <v>0</v>
      </c>
      <c r="AA187" s="63"/>
      <c r="AB187" s="58"/>
      <c r="AC187" s="209"/>
      <c r="AD187" s="58"/>
      <c r="AE187" s="209"/>
      <c r="AF187" s="58"/>
      <c r="AG187" s="209">
        <v>0</v>
      </c>
      <c r="AH187" s="58">
        <v>0</v>
      </c>
      <c r="AI187" s="209">
        <v>0</v>
      </c>
      <c r="AJ187" s="58">
        <v>0</v>
      </c>
      <c r="AK187" s="209"/>
      <c r="AL187" s="58">
        <f t="shared" si="396"/>
        <v>0</v>
      </c>
      <c r="AM187" s="63"/>
      <c r="AN187" s="58">
        <f t="shared" si="397"/>
        <v>0</v>
      </c>
      <c r="AO187" s="209"/>
      <c r="AP187" s="60">
        <f t="shared" si="398"/>
        <v>0</v>
      </c>
      <c r="AQ187" s="209"/>
      <c r="AR187" s="58">
        <f t="shared" si="399"/>
        <v>0</v>
      </c>
      <c r="AS187" s="209"/>
      <c r="AT187" s="58">
        <f t="shared" si="400"/>
        <v>0</v>
      </c>
      <c r="AU187" s="209"/>
      <c r="AV187" s="58">
        <f t="shared" si="401"/>
        <v>0</v>
      </c>
      <c r="AW187" s="59"/>
      <c r="AX187" s="58">
        <f t="shared" si="402"/>
        <v>0</v>
      </c>
      <c r="AY187" s="59"/>
      <c r="AZ187" s="58">
        <f t="shared" si="403"/>
        <v>0</v>
      </c>
      <c r="BA187" s="209"/>
      <c r="BB187" s="58">
        <f t="shared" si="404"/>
        <v>0</v>
      </c>
      <c r="BC187" s="209"/>
      <c r="BD187" s="58">
        <f t="shared" si="405"/>
        <v>0</v>
      </c>
      <c r="BE187" s="209"/>
      <c r="BF187" s="58">
        <f t="shared" si="406"/>
        <v>0</v>
      </c>
      <c r="BG187" s="209"/>
      <c r="BH187" s="58">
        <f t="shared" si="407"/>
        <v>0</v>
      </c>
      <c r="BI187" s="209"/>
      <c r="BJ187" s="58">
        <f t="shared" si="408"/>
        <v>0</v>
      </c>
      <c r="BK187" s="59"/>
      <c r="BL187" s="58">
        <f t="shared" si="409"/>
        <v>0</v>
      </c>
      <c r="BM187" s="209"/>
      <c r="BN187" s="58">
        <f t="shared" si="410"/>
        <v>0</v>
      </c>
      <c r="BO187" s="191"/>
      <c r="BP187" s="58">
        <f t="shared" si="411"/>
        <v>0</v>
      </c>
      <c r="BQ187" s="206"/>
      <c r="BR187" s="60">
        <f t="shared" si="412"/>
        <v>0</v>
      </c>
      <c r="BS187" s="209"/>
      <c r="BT187" s="58">
        <f t="shared" si="413"/>
        <v>0</v>
      </c>
      <c r="BU187" s="209"/>
      <c r="BV187" s="58">
        <f t="shared" si="414"/>
        <v>0</v>
      </c>
      <c r="BW187" s="207"/>
      <c r="BX187" s="58">
        <f t="shared" si="415"/>
        <v>0</v>
      </c>
      <c r="BY187" s="209"/>
      <c r="BZ187" s="58">
        <f t="shared" si="416"/>
        <v>0</v>
      </c>
      <c r="CA187" s="210"/>
      <c r="CB187" s="67">
        <f t="shared" si="417"/>
        <v>0</v>
      </c>
      <c r="CC187" s="209"/>
      <c r="CD187" s="58">
        <f t="shared" si="418"/>
        <v>0</v>
      </c>
      <c r="CE187" s="209"/>
      <c r="CF187" s="58">
        <f t="shared" si="419"/>
        <v>0</v>
      </c>
      <c r="CG187" s="211"/>
      <c r="CH187" s="58">
        <f t="shared" si="420"/>
        <v>0</v>
      </c>
      <c r="CI187" s="209"/>
      <c r="CJ187" s="58">
        <f t="shared" si="421"/>
        <v>0</v>
      </c>
      <c r="CK187" s="59"/>
      <c r="CL187" s="58">
        <f t="shared" si="422"/>
        <v>0</v>
      </c>
      <c r="CM187" s="59"/>
      <c r="CN187" s="58">
        <f t="shared" si="423"/>
        <v>0</v>
      </c>
      <c r="CO187" s="209"/>
      <c r="CP187" s="58">
        <f t="shared" si="424"/>
        <v>0</v>
      </c>
      <c r="CQ187" s="209"/>
      <c r="CR187" s="58">
        <f t="shared" si="425"/>
        <v>0</v>
      </c>
      <c r="CS187" s="209"/>
      <c r="CT187" s="58">
        <f t="shared" si="426"/>
        <v>0</v>
      </c>
      <c r="CU187" s="62"/>
      <c r="CV187" s="58">
        <f t="shared" si="427"/>
        <v>0</v>
      </c>
      <c r="CW187" s="60"/>
      <c r="CX187" s="58"/>
      <c r="CY187" s="58"/>
      <c r="CZ187" s="58">
        <f t="shared" si="428"/>
        <v>0</v>
      </c>
      <c r="DA187" s="58"/>
      <c r="DB187" s="58"/>
      <c r="DC187" s="58"/>
      <c r="DD187" s="58"/>
      <c r="DE187" s="70">
        <f t="shared" si="429"/>
        <v>0</v>
      </c>
      <c r="DF187" s="70">
        <f t="shared" si="429"/>
        <v>0</v>
      </c>
      <c r="DG187" s="71">
        <v>0</v>
      </c>
      <c r="DH187" s="71">
        <v>0</v>
      </c>
      <c r="DI187" s="72">
        <f t="shared" si="232"/>
        <v>0</v>
      </c>
      <c r="DJ187" s="72">
        <f t="shared" si="232"/>
        <v>0</v>
      </c>
    </row>
    <row r="188" spans="1:114" s="1" customFormat="1" ht="30" hidden="1" x14ac:dyDescent="0.25">
      <c r="A188" s="23"/>
      <c r="B188" s="23">
        <v>147</v>
      </c>
      <c r="C188" s="48" t="s">
        <v>469</v>
      </c>
      <c r="D188" s="162" t="s">
        <v>470</v>
      </c>
      <c r="E188" s="50">
        <v>13916</v>
      </c>
      <c r="F188" s="51">
        <v>2.06</v>
      </c>
      <c r="G188" s="52"/>
      <c r="H188" s="53">
        <v>1</v>
      </c>
      <c r="I188" s="54"/>
      <c r="J188" s="54"/>
      <c r="K188" s="55">
        <v>1.4</v>
      </c>
      <c r="L188" s="55">
        <v>1.68</v>
      </c>
      <c r="M188" s="55">
        <v>2.23</v>
      </c>
      <c r="N188" s="56">
        <v>2.57</v>
      </c>
      <c r="O188" s="77">
        <v>0</v>
      </c>
      <c r="P188" s="58">
        <f t="shared" si="390"/>
        <v>0</v>
      </c>
      <c r="Q188" s="64">
        <v>0</v>
      </c>
      <c r="R188" s="58">
        <f t="shared" si="391"/>
        <v>0</v>
      </c>
      <c r="S188" s="64">
        <v>0</v>
      </c>
      <c r="T188" s="60">
        <f t="shared" si="392"/>
        <v>0</v>
      </c>
      <c r="U188" s="64">
        <v>0</v>
      </c>
      <c r="V188" s="58">
        <f t="shared" si="393"/>
        <v>0</v>
      </c>
      <c r="W188" s="64">
        <v>0</v>
      </c>
      <c r="X188" s="58">
        <f t="shared" si="394"/>
        <v>0</v>
      </c>
      <c r="Y188" s="64"/>
      <c r="Z188" s="60">
        <f t="shared" si="395"/>
        <v>0</v>
      </c>
      <c r="AA188" s="105"/>
      <c r="AB188" s="58"/>
      <c r="AC188" s="64"/>
      <c r="AD188" s="58"/>
      <c r="AE188" s="64"/>
      <c r="AF188" s="58"/>
      <c r="AG188" s="64">
        <v>0</v>
      </c>
      <c r="AH188" s="58">
        <v>0</v>
      </c>
      <c r="AI188" s="64">
        <v>0</v>
      </c>
      <c r="AJ188" s="58">
        <v>0</v>
      </c>
      <c r="AK188" s="64">
        <v>0</v>
      </c>
      <c r="AL188" s="58">
        <f t="shared" si="396"/>
        <v>0</v>
      </c>
      <c r="AM188" s="105"/>
      <c r="AN188" s="58">
        <f t="shared" si="397"/>
        <v>0</v>
      </c>
      <c r="AO188" s="64"/>
      <c r="AP188" s="60">
        <f t="shared" si="398"/>
        <v>0</v>
      </c>
      <c r="AQ188" s="64">
        <v>0</v>
      </c>
      <c r="AR188" s="58">
        <f t="shared" si="399"/>
        <v>0</v>
      </c>
      <c r="AS188" s="64">
        <v>0</v>
      </c>
      <c r="AT188" s="58">
        <f t="shared" si="400"/>
        <v>0</v>
      </c>
      <c r="AU188" s="64"/>
      <c r="AV188" s="58">
        <f t="shared" si="401"/>
        <v>0</v>
      </c>
      <c r="AW188" s="64"/>
      <c r="AX188" s="58">
        <f t="shared" si="402"/>
        <v>0</v>
      </c>
      <c r="AY188" s="64"/>
      <c r="AZ188" s="58">
        <f t="shared" si="403"/>
        <v>0</v>
      </c>
      <c r="BA188" s="64">
        <v>0</v>
      </c>
      <c r="BB188" s="58">
        <f t="shared" si="404"/>
        <v>0</v>
      </c>
      <c r="BC188" s="64">
        <v>0</v>
      </c>
      <c r="BD188" s="58">
        <f t="shared" si="405"/>
        <v>0</v>
      </c>
      <c r="BE188" s="64">
        <v>0</v>
      </c>
      <c r="BF188" s="58">
        <f t="shared" si="406"/>
        <v>0</v>
      </c>
      <c r="BG188" s="64">
        <v>0</v>
      </c>
      <c r="BH188" s="58">
        <f t="shared" si="407"/>
        <v>0</v>
      </c>
      <c r="BI188" s="64">
        <v>0</v>
      </c>
      <c r="BJ188" s="58">
        <f t="shared" si="408"/>
        <v>0</v>
      </c>
      <c r="BK188" s="64"/>
      <c r="BL188" s="58">
        <f t="shared" si="409"/>
        <v>0</v>
      </c>
      <c r="BM188" s="64">
        <v>0</v>
      </c>
      <c r="BN188" s="58">
        <f t="shared" si="410"/>
        <v>0</v>
      </c>
      <c r="BO188" s="64">
        <v>0</v>
      </c>
      <c r="BP188" s="58">
        <f t="shared" si="411"/>
        <v>0</v>
      </c>
      <c r="BQ188" s="124">
        <v>0</v>
      </c>
      <c r="BR188" s="60">
        <f t="shared" si="412"/>
        <v>0</v>
      </c>
      <c r="BS188" s="64">
        <v>0</v>
      </c>
      <c r="BT188" s="58">
        <f t="shared" si="413"/>
        <v>0</v>
      </c>
      <c r="BU188" s="64">
        <v>0</v>
      </c>
      <c r="BV188" s="58">
        <f t="shared" si="414"/>
        <v>0</v>
      </c>
      <c r="BW188" s="73">
        <v>0</v>
      </c>
      <c r="BX188" s="58">
        <f t="shared" si="415"/>
        <v>0</v>
      </c>
      <c r="BY188" s="64">
        <v>0</v>
      </c>
      <c r="BZ188" s="58">
        <f t="shared" si="416"/>
        <v>0</v>
      </c>
      <c r="CA188" s="73"/>
      <c r="CB188" s="67">
        <f t="shared" si="417"/>
        <v>0</v>
      </c>
      <c r="CC188" s="64">
        <v>0</v>
      </c>
      <c r="CD188" s="58">
        <f t="shared" si="418"/>
        <v>0</v>
      </c>
      <c r="CE188" s="64">
        <v>0</v>
      </c>
      <c r="CF188" s="58">
        <f t="shared" si="419"/>
        <v>0</v>
      </c>
      <c r="CG188" s="60">
        <v>0</v>
      </c>
      <c r="CH188" s="58">
        <f t="shared" si="420"/>
        <v>0</v>
      </c>
      <c r="CI188" s="64">
        <v>0</v>
      </c>
      <c r="CJ188" s="58">
        <f t="shared" si="421"/>
        <v>0</v>
      </c>
      <c r="CK188" s="64"/>
      <c r="CL188" s="58">
        <f t="shared" si="422"/>
        <v>0</v>
      </c>
      <c r="CM188" s="64"/>
      <c r="CN188" s="58">
        <f t="shared" si="423"/>
        <v>0</v>
      </c>
      <c r="CO188" s="64">
        <v>0</v>
      </c>
      <c r="CP188" s="58">
        <f t="shared" si="424"/>
        <v>0</v>
      </c>
      <c r="CQ188" s="64">
        <v>0</v>
      </c>
      <c r="CR188" s="58">
        <f t="shared" si="425"/>
        <v>0</v>
      </c>
      <c r="CS188" s="64">
        <v>0</v>
      </c>
      <c r="CT188" s="58">
        <f t="shared" si="426"/>
        <v>0</v>
      </c>
      <c r="CU188" s="60"/>
      <c r="CV188" s="58">
        <f t="shared" si="427"/>
        <v>0</v>
      </c>
      <c r="CW188" s="60"/>
      <c r="CX188" s="58"/>
      <c r="CY188" s="58"/>
      <c r="CZ188" s="58">
        <f t="shared" si="428"/>
        <v>0</v>
      </c>
      <c r="DA188" s="58"/>
      <c r="DB188" s="58"/>
      <c r="DC188" s="58"/>
      <c r="DD188" s="58"/>
      <c r="DE188" s="70">
        <f t="shared" si="429"/>
        <v>0</v>
      </c>
      <c r="DF188" s="70">
        <f t="shared" si="429"/>
        <v>0</v>
      </c>
      <c r="DG188" s="71">
        <v>0</v>
      </c>
      <c r="DH188" s="71">
        <v>0</v>
      </c>
      <c r="DI188" s="72">
        <f t="shared" si="232"/>
        <v>0</v>
      </c>
      <c r="DJ188" s="72">
        <f t="shared" si="232"/>
        <v>0</v>
      </c>
    </row>
    <row r="189" spans="1:114" s="1" customFormat="1" ht="30" hidden="1" x14ac:dyDescent="0.25">
      <c r="A189" s="23"/>
      <c r="B189" s="23">
        <v>148</v>
      </c>
      <c r="C189" s="48" t="s">
        <v>471</v>
      </c>
      <c r="D189" s="162" t="s">
        <v>472</v>
      </c>
      <c r="E189" s="50">
        <v>13916</v>
      </c>
      <c r="F189" s="51">
        <v>2.17</v>
      </c>
      <c r="G189" s="52"/>
      <c r="H189" s="53">
        <v>1</v>
      </c>
      <c r="I189" s="54"/>
      <c r="J189" s="54"/>
      <c r="K189" s="55">
        <v>1.4</v>
      </c>
      <c r="L189" s="55">
        <v>1.68</v>
      </c>
      <c r="M189" s="55">
        <v>2.23</v>
      </c>
      <c r="N189" s="56">
        <v>2.57</v>
      </c>
      <c r="O189" s="77">
        <v>0</v>
      </c>
      <c r="P189" s="58">
        <f t="shared" si="390"/>
        <v>0</v>
      </c>
      <c r="Q189" s="64">
        <v>0</v>
      </c>
      <c r="R189" s="58">
        <f t="shared" si="391"/>
        <v>0</v>
      </c>
      <c r="S189" s="64">
        <v>0</v>
      </c>
      <c r="T189" s="60">
        <f t="shared" si="392"/>
        <v>0</v>
      </c>
      <c r="U189" s="64">
        <v>0</v>
      </c>
      <c r="V189" s="58">
        <f t="shared" si="393"/>
        <v>0</v>
      </c>
      <c r="W189" s="64">
        <v>0</v>
      </c>
      <c r="X189" s="58">
        <f t="shared" si="394"/>
        <v>0</v>
      </c>
      <c r="Y189" s="64"/>
      <c r="Z189" s="60">
        <f t="shared" si="395"/>
        <v>0</v>
      </c>
      <c r="AA189" s="105"/>
      <c r="AB189" s="58"/>
      <c r="AC189" s="64"/>
      <c r="AD189" s="58"/>
      <c r="AE189" s="64"/>
      <c r="AF189" s="58"/>
      <c r="AG189" s="64">
        <v>0</v>
      </c>
      <c r="AH189" s="58">
        <v>0</v>
      </c>
      <c r="AI189" s="64">
        <v>0</v>
      </c>
      <c r="AJ189" s="58">
        <v>0</v>
      </c>
      <c r="AK189" s="64">
        <v>0</v>
      </c>
      <c r="AL189" s="58">
        <f t="shared" si="396"/>
        <v>0</v>
      </c>
      <c r="AM189" s="105"/>
      <c r="AN189" s="58">
        <f t="shared" si="397"/>
        <v>0</v>
      </c>
      <c r="AO189" s="64"/>
      <c r="AP189" s="60">
        <f t="shared" si="398"/>
        <v>0</v>
      </c>
      <c r="AQ189" s="64">
        <v>0</v>
      </c>
      <c r="AR189" s="58">
        <f t="shared" si="399"/>
        <v>0</v>
      </c>
      <c r="AS189" s="64">
        <v>0</v>
      </c>
      <c r="AT189" s="58">
        <f t="shared" si="400"/>
        <v>0</v>
      </c>
      <c r="AU189" s="64"/>
      <c r="AV189" s="58">
        <f t="shared" si="401"/>
        <v>0</v>
      </c>
      <c r="AW189" s="64"/>
      <c r="AX189" s="58">
        <f t="shared" si="402"/>
        <v>0</v>
      </c>
      <c r="AY189" s="64"/>
      <c r="AZ189" s="58">
        <f t="shared" si="403"/>
        <v>0</v>
      </c>
      <c r="BA189" s="64">
        <v>0</v>
      </c>
      <c r="BB189" s="58">
        <f t="shared" si="404"/>
        <v>0</v>
      </c>
      <c r="BC189" s="64">
        <v>0</v>
      </c>
      <c r="BD189" s="58">
        <f t="shared" si="405"/>
        <v>0</v>
      </c>
      <c r="BE189" s="64">
        <v>0</v>
      </c>
      <c r="BF189" s="58">
        <f t="shared" si="406"/>
        <v>0</v>
      </c>
      <c r="BG189" s="64">
        <v>0</v>
      </c>
      <c r="BH189" s="58">
        <f t="shared" si="407"/>
        <v>0</v>
      </c>
      <c r="BI189" s="64">
        <v>0</v>
      </c>
      <c r="BJ189" s="58">
        <f t="shared" si="408"/>
        <v>0</v>
      </c>
      <c r="BK189" s="64"/>
      <c r="BL189" s="58">
        <f t="shared" si="409"/>
        <v>0</v>
      </c>
      <c r="BM189" s="64">
        <v>0</v>
      </c>
      <c r="BN189" s="58">
        <f t="shared" si="410"/>
        <v>0</v>
      </c>
      <c r="BO189" s="64">
        <v>0</v>
      </c>
      <c r="BP189" s="58">
        <f t="shared" si="411"/>
        <v>0</v>
      </c>
      <c r="BQ189" s="124">
        <v>0</v>
      </c>
      <c r="BR189" s="60">
        <f t="shared" si="412"/>
        <v>0</v>
      </c>
      <c r="BS189" s="64">
        <v>0</v>
      </c>
      <c r="BT189" s="58">
        <f t="shared" si="413"/>
        <v>0</v>
      </c>
      <c r="BU189" s="64">
        <v>0</v>
      </c>
      <c r="BV189" s="58">
        <f t="shared" si="414"/>
        <v>0</v>
      </c>
      <c r="BW189" s="73">
        <v>0</v>
      </c>
      <c r="BX189" s="58">
        <f t="shared" si="415"/>
        <v>0</v>
      </c>
      <c r="BY189" s="64">
        <v>0</v>
      </c>
      <c r="BZ189" s="58">
        <f t="shared" si="416"/>
        <v>0</v>
      </c>
      <c r="CA189" s="73"/>
      <c r="CB189" s="67">
        <f t="shared" si="417"/>
        <v>0</v>
      </c>
      <c r="CC189" s="64">
        <v>0</v>
      </c>
      <c r="CD189" s="58">
        <f t="shared" si="418"/>
        <v>0</v>
      </c>
      <c r="CE189" s="64">
        <v>0</v>
      </c>
      <c r="CF189" s="58">
        <f t="shared" si="419"/>
        <v>0</v>
      </c>
      <c r="CG189" s="60">
        <v>0</v>
      </c>
      <c r="CH189" s="58">
        <f t="shared" si="420"/>
        <v>0</v>
      </c>
      <c r="CI189" s="64">
        <v>0</v>
      </c>
      <c r="CJ189" s="58">
        <f t="shared" si="421"/>
        <v>0</v>
      </c>
      <c r="CK189" s="64"/>
      <c r="CL189" s="58">
        <f t="shared" si="422"/>
        <v>0</v>
      </c>
      <c r="CM189" s="64"/>
      <c r="CN189" s="58">
        <f t="shared" si="423"/>
        <v>0</v>
      </c>
      <c r="CO189" s="64">
        <v>0</v>
      </c>
      <c r="CP189" s="58">
        <f t="shared" si="424"/>
        <v>0</v>
      </c>
      <c r="CQ189" s="64">
        <v>0</v>
      </c>
      <c r="CR189" s="58">
        <f t="shared" si="425"/>
        <v>0</v>
      </c>
      <c r="CS189" s="64">
        <v>0</v>
      </c>
      <c r="CT189" s="58">
        <f t="shared" si="426"/>
        <v>0</v>
      </c>
      <c r="CU189" s="60"/>
      <c r="CV189" s="58">
        <f t="shared" si="427"/>
        <v>0</v>
      </c>
      <c r="CW189" s="60"/>
      <c r="CX189" s="58"/>
      <c r="CY189" s="58"/>
      <c r="CZ189" s="58">
        <f t="shared" si="428"/>
        <v>0</v>
      </c>
      <c r="DA189" s="58"/>
      <c r="DB189" s="58"/>
      <c r="DC189" s="58"/>
      <c r="DD189" s="58"/>
      <c r="DE189" s="70">
        <f t="shared" si="429"/>
        <v>0</v>
      </c>
      <c r="DF189" s="70">
        <f t="shared" si="429"/>
        <v>0</v>
      </c>
      <c r="DG189" s="71">
        <v>7</v>
      </c>
      <c r="DH189" s="71">
        <v>295937.65599999996</v>
      </c>
      <c r="DI189" s="72">
        <f t="shared" si="232"/>
        <v>7</v>
      </c>
      <c r="DJ189" s="72">
        <f t="shared" si="232"/>
        <v>295937.65599999996</v>
      </c>
    </row>
    <row r="190" spans="1:114" s="1" customFormat="1" ht="15" hidden="1" x14ac:dyDescent="0.25">
      <c r="A190" s="37">
        <v>33</v>
      </c>
      <c r="B190" s="37"/>
      <c r="C190" s="196" t="s">
        <v>473</v>
      </c>
      <c r="D190" s="161" t="s">
        <v>474</v>
      </c>
      <c r="E190" s="50">
        <v>13916</v>
      </c>
      <c r="F190" s="117"/>
      <c r="G190" s="52"/>
      <c r="H190" s="41"/>
      <c r="I190" s="42"/>
      <c r="J190" s="42"/>
      <c r="K190" s="99">
        <v>1.4</v>
      </c>
      <c r="L190" s="99">
        <v>1.68</v>
      </c>
      <c r="M190" s="99">
        <v>2.23</v>
      </c>
      <c r="N190" s="100">
        <v>2.57</v>
      </c>
      <c r="O190" s="118">
        <f>O191</f>
        <v>0</v>
      </c>
      <c r="P190" s="118">
        <f t="shared" ref="P190:CA190" si="430">P191</f>
        <v>0</v>
      </c>
      <c r="Q190" s="118">
        <f t="shared" si="430"/>
        <v>0</v>
      </c>
      <c r="R190" s="118">
        <f t="shared" si="430"/>
        <v>0</v>
      </c>
      <c r="S190" s="118">
        <f t="shared" si="430"/>
        <v>0</v>
      </c>
      <c r="T190" s="118">
        <f t="shared" si="430"/>
        <v>0</v>
      </c>
      <c r="U190" s="118">
        <f t="shared" si="430"/>
        <v>0</v>
      </c>
      <c r="V190" s="118">
        <f t="shared" si="430"/>
        <v>0</v>
      </c>
      <c r="W190" s="118">
        <f t="shared" si="430"/>
        <v>0</v>
      </c>
      <c r="X190" s="118">
        <f t="shared" si="430"/>
        <v>0</v>
      </c>
      <c r="Y190" s="118">
        <f t="shared" si="430"/>
        <v>0</v>
      </c>
      <c r="Z190" s="118">
        <f t="shared" si="430"/>
        <v>0</v>
      </c>
      <c r="AA190" s="118">
        <f t="shared" si="430"/>
        <v>0</v>
      </c>
      <c r="AB190" s="118">
        <f t="shared" si="430"/>
        <v>0</v>
      </c>
      <c r="AC190" s="118">
        <f t="shared" si="430"/>
        <v>0</v>
      </c>
      <c r="AD190" s="118">
        <f t="shared" si="430"/>
        <v>0</v>
      </c>
      <c r="AE190" s="118">
        <f t="shared" si="430"/>
        <v>0</v>
      </c>
      <c r="AF190" s="118">
        <f t="shared" si="430"/>
        <v>0</v>
      </c>
      <c r="AG190" s="118">
        <f t="shared" si="430"/>
        <v>0</v>
      </c>
      <c r="AH190" s="118">
        <f t="shared" si="430"/>
        <v>0</v>
      </c>
      <c r="AI190" s="118">
        <f t="shared" si="430"/>
        <v>0</v>
      </c>
      <c r="AJ190" s="118">
        <f t="shared" si="430"/>
        <v>0</v>
      </c>
      <c r="AK190" s="118">
        <f t="shared" si="430"/>
        <v>2</v>
      </c>
      <c r="AL190" s="118">
        <f t="shared" si="430"/>
        <v>51433.536</v>
      </c>
      <c r="AM190" s="118">
        <f t="shared" si="430"/>
        <v>0</v>
      </c>
      <c r="AN190" s="118">
        <f t="shared" si="430"/>
        <v>0</v>
      </c>
      <c r="AO190" s="118">
        <f t="shared" si="430"/>
        <v>0</v>
      </c>
      <c r="AP190" s="118">
        <f t="shared" si="430"/>
        <v>0</v>
      </c>
      <c r="AQ190" s="118">
        <f t="shared" si="430"/>
        <v>0</v>
      </c>
      <c r="AR190" s="118">
        <f t="shared" si="430"/>
        <v>0</v>
      </c>
      <c r="AS190" s="118">
        <f t="shared" si="430"/>
        <v>0</v>
      </c>
      <c r="AT190" s="118">
        <f t="shared" si="430"/>
        <v>0</v>
      </c>
      <c r="AU190" s="118">
        <f t="shared" si="430"/>
        <v>0</v>
      </c>
      <c r="AV190" s="118">
        <f t="shared" si="430"/>
        <v>0</v>
      </c>
      <c r="AW190" s="118">
        <f t="shared" si="430"/>
        <v>0</v>
      </c>
      <c r="AX190" s="118">
        <f t="shared" si="430"/>
        <v>0</v>
      </c>
      <c r="AY190" s="118">
        <f t="shared" si="430"/>
        <v>0</v>
      </c>
      <c r="AZ190" s="118">
        <f t="shared" si="430"/>
        <v>0</v>
      </c>
      <c r="BA190" s="118">
        <f t="shared" si="430"/>
        <v>0</v>
      </c>
      <c r="BB190" s="118">
        <f t="shared" si="430"/>
        <v>0</v>
      </c>
      <c r="BC190" s="118">
        <f t="shared" si="430"/>
        <v>0</v>
      </c>
      <c r="BD190" s="118">
        <f t="shared" si="430"/>
        <v>0</v>
      </c>
      <c r="BE190" s="118">
        <f t="shared" si="430"/>
        <v>0</v>
      </c>
      <c r="BF190" s="118">
        <f t="shared" si="430"/>
        <v>0</v>
      </c>
      <c r="BG190" s="118">
        <f t="shared" si="430"/>
        <v>0</v>
      </c>
      <c r="BH190" s="118">
        <f t="shared" si="430"/>
        <v>0</v>
      </c>
      <c r="BI190" s="118">
        <f t="shared" si="430"/>
        <v>0</v>
      </c>
      <c r="BJ190" s="118">
        <f t="shared" si="430"/>
        <v>0</v>
      </c>
      <c r="BK190" s="118">
        <f t="shared" si="430"/>
        <v>0</v>
      </c>
      <c r="BL190" s="118">
        <f t="shared" si="430"/>
        <v>0</v>
      </c>
      <c r="BM190" s="118">
        <f t="shared" si="430"/>
        <v>0</v>
      </c>
      <c r="BN190" s="118">
        <f t="shared" si="430"/>
        <v>0</v>
      </c>
      <c r="BO190" s="118">
        <f t="shared" si="430"/>
        <v>0</v>
      </c>
      <c r="BP190" s="118">
        <f t="shared" si="430"/>
        <v>0</v>
      </c>
      <c r="BQ190" s="118">
        <f t="shared" si="430"/>
        <v>0</v>
      </c>
      <c r="BR190" s="118">
        <f t="shared" si="430"/>
        <v>0</v>
      </c>
      <c r="BS190" s="118">
        <f t="shared" si="430"/>
        <v>0</v>
      </c>
      <c r="BT190" s="118">
        <f t="shared" si="430"/>
        <v>0</v>
      </c>
      <c r="BU190" s="118">
        <f t="shared" si="430"/>
        <v>0</v>
      </c>
      <c r="BV190" s="118">
        <f t="shared" si="430"/>
        <v>0</v>
      </c>
      <c r="BW190" s="118">
        <f t="shared" si="430"/>
        <v>0</v>
      </c>
      <c r="BX190" s="118">
        <f t="shared" si="430"/>
        <v>0</v>
      </c>
      <c r="BY190" s="118">
        <f t="shared" si="430"/>
        <v>0</v>
      </c>
      <c r="BZ190" s="118">
        <f t="shared" si="430"/>
        <v>0</v>
      </c>
      <c r="CA190" s="118">
        <f t="shared" si="430"/>
        <v>0</v>
      </c>
      <c r="CB190" s="118">
        <f t="shared" ref="CB190:DF190" si="431">CB191</f>
        <v>0</v>
      </c>
      <c r="CC190" s="118">
        <f t="shared" si="431"/>
        <v>5</v>
      </c>
      <c r="CD190" s="118">
        <f t="shared" si="431"/>
        <v>128583.84</v>
      </c>
      <c r="CE190" s="118">
        <f t="shared" si="431"/>
        <v>0</v>
      </c>
      <c r="CF190" s="118">
        <f t="shared" si="431"/>
        <v>0</v>
      </c>
      <c r="CG190" s="118">
        <f t="shared" si="431"/>
        <v>0</v>
      </c>
      <c r="CH190" s="118">
        <f t="shared" si="431"/>
        <v>0</v>
      </c>
      <c r="CI190" s="118">
        <f t="shared" si="431"/>
        <v>0</v>
      </c>
      <c r="CJ190" s="118">
        <f t="shared" si="431"/>
        <v>0</v>
      </c>
      <c r="CK190" s="118">
        <f t="shared" si="431"/>
        <v>0</v>
      </c>
      <c r="CL190" s="118">
        <f t="shared" si="431"/>
        <v>0</v>
      </c>
      <c r="CM190" s="118">
        <f t="shared" si="431"/>
        <v>0</v>
      </c>
      <c r="CN190" s="118">
        <f t="shared" si="431"/>
        <v>0</v>
      </c>
      <c r="CO190" s="118">
        <f t="shared" si="431"/>
        <v>0</v>
      </c>
      <c r="CP190" s="118">
        <f t="shared" si="431"/>
        <v>0</v>
      </c>
      <c r="CQ190" s="118">
        <f t="shared" si="431"/>
        <v>0</v>
      </c>
      <c r="CR190" s="118">
        <f t="shared" si="431"/>
        <v>0</v>
      </c>
      <c r="CS190" s="118">
        <f t="shared" si="431"/>
        <v>5</v>
      </c>
      <c r="CT190" s="118">
        <f t="shared" si="431"/>
        <v>196702.65999999997</v>
      </c>
      <c r="CU190" s="118">
        <f t="shared" si="431"/>
        <v>0</v>
      </c>
      <c r="CV190" s="118">
        <f t="shared" si="431"/>
        <v>0</v>
      </c>
      <c r="CW190" s="118">
        <f t="shared" si="431"/>
        <v>0</v>
      </c>
      <c r="CX190" s="118">
        <f t="shared" si="431"/>
        <v>0</v>
      </c>
      <c r="CY190" s="118">
        <f t="shared" si="431"/>
        <v>0</v>
      </c>
      <c r="CZ190" s="118">
        <f t="shared" si="431"/>
        <v>0</v>
      </c>
      <c r="DA190" s="118">
        <f t="shared" si="431"/>
        <v>0</v>
      </c>
      <c r="DB190" s="118">
        <f t="shared" si="431"/>
        <v>0</v>
      </c>
      <c r="DC190" s="118">
        <f t="shared" si="431"/>
        <v>0</v>
      </c>
      <c r="DD190" s="118">
        <f t="shared" si="431"/>
        <v>0</v>
      </c>
      <c r="DE190" s="118">
        <f t="shared" si="431"/>
        <v>12</v>
      </c>
      <c r="DF190" s="118">
        <f t="shared" si="431"/>
        <v>376720.03599999996</v>
      </c>
      <c r="DG190" s="46">
        <v>0</v>
      </c>
      <c r="DH190" s="46">
        <v>0</v>
      </c>
      <c r="DI190" s="47">
        <f t="shared" si="232"/>
        <v>12</v>
      </c>
      <c r="DJ190" s="47">
        <f t="shared" si="232"/>
        <v>376720.03599999996</v>
      </c>
    </row>
    <row r="191" spans="1:114" s="1" customFormat="1" hidden="1" x14ac:dyDescent="0.25">
      <c r="A191" s="23"/>
      <c r="B191" s="23">
        <v>149</v>
      </c>
      <c r="C191" s="48" t="s">
        <v>475</v>
      </c>
      <c r="D191" s="162" t="s">
        <v>476</v>
      </c>
      <c r="E191" s="50">
        <v>13916</v>
      </c>
      <c r="F191" s="51">
        <v>1.1000000000000001</v>
      </c>
      <c r="G191" s="52"/>
      <c r="H191" s="53">
        <v>1</v>
      </c>
      <c r="I191" s="54"/>
      <c r="J191" s="54"/>
      <c r="K191" s="55">
        <v>1.4</v>
      </c>
      <c r="L191" s="55">
        <v>1.68</v>
      </c>
      <c r="M191" s="55">
        <v>2.23</v>
      </c>
      <c r="N191" s="56">
        <v>2.57</v>
      </c>
      <c r="O191" s="77">
        <v>0</v>
      </c>
      <c r="P191" s="58">
        <f>SUM(O191*$E191*$F191*$H191*$K191*$P$9)</f>
        <v>0</v>
      </c>
      <c r="Q191" s="64">
        <v>0</v>
      </c>
      <c r="R191" s="58">
        <f>SUM(Q191*$E191*$F191*$H191*$K191*$R$9)</f>
        <v>0</v>
      </c>
      <c r="S191" s="64">
        <v>0</v>
      </c>
      <c r="T191" s="60">
        <f>SUM(S191*$E191*$F191*$H191*$K191*$T$9)</f>
        <v>0</v>
      </c>
      <c r="U191" s="64">
        <v>0</v>
      </c>
      <c r="V191" s="58">
        <f>SUM(U191*$E191*$F191*$H191*$K191*$V$9)</f>
        <v>0</v>
      </c>
      <c r="W191" s="64">
        <v>0</v>
      </c>
      <c r="X191" s="58">
        <f>SUM(W191*$E191*$F191*$H191*$K191*$X$9)</f>
        <v>0</v>
      </c>
      <c r="Y191" s="64"/>
      <c r="Z191" s="60">
        <f>SUM(Y191*$E191*$F191*$H191*$K191*$Z$9)</f>
        <v>0</v>
      </c>
      <c r="AA191" s="105">
        <v>0</v>
      </c>
      <c r="AB191" s="58">
        <v>0</v>
      </c>
      <c r="AC191" s="64">
        <v>0</v>
      </c>
      <c r="AD191" s="58">
        <v>0</v>
      </c>
      <c r="AE191" s="64">
        <v>0</v>
      </c>
      <c r="AF191" s="58">
        <v>0</v>
      </c>
      <c r="AG191" s="64">
        <v>0</v>
      </c>
      <c r="AH191" s="58">
        <v>0</v>
      </c>
      <c r="AI191" s="64">
        <v>0</v>
      </c>
      <c r="AJ191" s="58">
        <v>0</v>
      </c>
      <c r="AK191" s="114">
        <v>2</v>
      </c>
      <c r="AL191" s="58">
        <f>AK191*$E191*$F191*$H191*$L191*$AL$9</f>
        <v>51433.536</v>
      </c>
      <c r="AM191" s="105"/>
      <c r="AN191" s="58">
        <f>SUM(AM191*$E191*$F191*$H191*$K191*$AN$9)</f>
        <v>0</v>
      </c>
      <c r="AO191" s="64"/>
      <c r="AP191" s="60">
        <f>SUM(AO191*$E191*$F191*$H191*$K191*$AP$9)</f>
        <v>0</v>
      </c>
      <c r="AQ191" s="64">
        <v>0</v>
      </c>
      <c r="AR191" s="58">
        <f>SUM(AQ191*$E191*$F191*$H191*$K191*$AR$9)</f>
        <v>0</v>
      </c>
      <c r="AS191" s="64">
        <v>0</v>
      </c>
      <c r="AT191" s="58">
        <f>SUM(AS191*$E191*$F191*$H191*$K191*$AT$9)</f>
        <v>0</v>
      </c>
      <c r="AU191" s="64"/>
      <c r="AV191" s="58">
        <f>SUM(AU191*$E191*$F191*$H191*$K191*$AV$9)</f>
        <v>0</v>
      </c>
      <c r="AW191" s="64"/>
      <c r="AX191" s="58">
        <f>SUM(AW191*$E191*$F191*$H191*$K191*$AX$9)</f>
        <v>0</v>
      </c>
      <c r="AY191" s="64"/>
      <c r="AZ191" s="58">
        <f>SUM(AY191*$E191*$F191*$H191*$K191*$AZ$9)</f>
        <v>0</v>
      </c>
      <c r="BA191" s="64">
        <v>0</v>
      </c>
      <c r="BB191" s="58">
        <f>SUM(BA191*$E191*$F191*$H191*$K191*$BB$9)</f>
        <v>0</v>
      </c>
      <c r="BC191" s="64"/>
      <c r="BD191" s="58">
        <f>SUM(BC191*$E191*$F191*$H191*$K191*$BD$9)</f>
        <v>0</v>
      </c>
      <c r="BE191" s="64"/>
      <c r="BF191" s="58">
        <f>SUM(BE191*$E191*$F191*$H191*$K191*$BF$9)</f>
        <v>0</v>
      </c>
      <c r="BG191" s="64">
        <v>0</v>
      </c>
      <c r="BH191" s="58">
        <f>SUM(BG191*$E191*$F191*$H191*$K191*$BH$9)</f>
        <v>0</v>
      </c>
      <c r="BI191" s="64"/>
      <c r="BJ191" s="58">
        <f>SUM(BI191*$E191*$F191*$H191*$K191*$BJ$9)</f>
        <v>0</v>
      </c>
      <c r="BK191" s="64"/>
      <c r="BL191" s="58">
        <f>SUM(BK191*$E191*$F191*$H191*$K191*$BL$9)</f>
        <v>0</v>
      </c>
      <c r="BM191" s="64">
        <v>0</v>
      </c>
      <c r="BN191" s="58">
        <f>BM191*$E191*$F191*$H191*$L191*$BN$9</f>
        <v>0</v>
      </c>
      <c r="BO191" s="64">
        <v>0</v>
      </c>
      <c r="BP191" s="58">
        <f>BO191*$E191*$F191*$H191*$L191*$BP$9</f>
        <v>0</v>
      </c>
      <c r="BQ191" s="124">
        <v>0</v>
      </c>
      <c r="BR191" s="60">
        <f>BQ191*$E191*$F191*$H191*$L191*$BR$9</f>
        <v>0</v>
      </c>
      <c r="BS191" s="64">
        <v>0</v>
      </c>
      <c r="BT191" s="58">
        <f>BS191*$E191*$F191*$H191*$L191*$BT$9</f>
        <v>0</v>
      </c>
      <c r="BU191" s="64">
        <v>0</v>
      </c>
      <c r="BV191" s="58">
        <f>BU191*$E191*$F191*$H191*$L191*$BV$9</f>
        <v>0</v>
      </c>
      <c r="BW191" s="73">
        <v>0</v>
      </c>
      <c r="BX191" s="58">
        <f>BW191*$E191*$F191*$H191*$L191*$BX$9</f>
        <v>0</v>
      </c>
      <c r="BY191" s="64"/>
      <c r="BZ191" s="58">
        <f>BY191*$E191*$F191*$H191*$L191*$BZ$9</f>
        <v>0</v>
      </c>
      <c r="CA191" s="73"/>
      <c r="CB191" s="67">
        <f>CA191*$E191*$F191*$H191*$L191*$CB$9</f>
        <v>0</v>
      </c>
      <c r="CC191" s="114">
        <v>5</v>
      </c>
      <c r="CD191" s="58">
        <f>CC191*$E191*$F191*$H191*$L191*$CD$9</f>
        <v>128583.84</v>
      </c>
      <c r="CE191" s="64">
        <v>0</v>
      </c>
      <c r="CF191" s="58">
        <f>CE191*$E191*$F191*$H191*$L191*$CF$9</f>
        <v>0</v>
      </c>
      <c r="CG191" s="60"/>
      <c r="CH191" s="58">
        <f>CG191*$E191*$F191*$H191*$L191*$CH$9</f>
        <v>0</v>
      </c>
      <c r="CI191" s="64"/>
      <c r="CJ191" s="58">
        <f>CI191*$E191*$F191*$H191*$L191*$CJ$9</f>
        <v>0</v>
      </c>
      <c r="CK191" s="64"/>
      <c r="CL191" s="58">
        <f>CK191*$E191*$F191*$H191*$L191*$CL$9</f>
        <v>0</v>
      </c>
      <c r="CM191" s="64"/>
      <c r="CN191" s="58">
        <f>CM191*$E191*$F191*$H191*$L191*$CN$9</f>
        <v>0</v>
      </c>
      <c r="CO191" s="64"/>
      <c r="CP191" s="58">
        <f>CO191*$E191*$F191*$H191*$L191*$CP$9</f>
        <v>0</v>
      </c>
      <c r="CQ191" s="64">
        <v>0</v>
      </c>
      <c r="CR191" s="58">
        <f>CQ191*$E191*$F191*$H191*$M191*$CR$9</f>
        <v>0</v>
      </c>
      <c r="CS191" s="60">
        <v>5</v>
      </c>
      <c r="CT191" s="58">
        <f>CS191*$E191*$F191*$H191*$N191*$CT$9</f>
        <v>196702.65999999997</v>
      </c>
      <c r="CU191" s="60"/>
      <c r="CV191" s="58">
        <f>CU191*E191*F191*H191</f>
        <v>0</v>
      </c>
      <c r="CW191" s="60"/>
      <c r="CX191" s="58"/>
      <c r="CY191" s="58"/>
      <c r="CZ191" s="58">
        <f>SUM(CY191*$E191*$F191*$H191*$K191*$R$9)</f>
        <v>0</v>
      </c>
      <c r="DA191" s="58"/>
      <c r="DB191" s="58"/>
      <c r="DC191" s="58"/>
      <c r="DD191" s="58"/>
      <c r="DE191" s="70">
        <f>SUM(Q191+O191+AA191+S191+U191+AC191+Y191+W191+AE191+AI191+AG191+AK191+AM191+AQ191+BM191+BS191+AO191+BA191+BC191+CE191+CG191+CC191+CI191+CK191+BW191+BY191+AS191+AU191+AW191+AY191+BO191+BQ191+BU191+BE191+BG191+BI191+BK191+CA191+CM191+CO191+CQ191+CS191+CU191+CW191+DA191+DC191)</f>
        <v>12</v>
      </c>
      <c r="DF191" s="70">
        <f>SUM(R191+P191+AB191+T191+V191+AD191+Z191+X191+AF191+AJ191+AH191+AL191+AN191+AR191+BN191+BT191+AP191+BB191+BD191+CF191+CH191+CD191+CJ191+CL191+BX191+BZ191+AT191+AV191+AX191+AZ191+BP191+BR191+BV191+BF191+BH191+BJ191+BL191+CB191+CN191+CP191+CR191+CT191+CV191+CX191+DB191+DD191)</f>
        <v>376720.03599999996</v>
      </c>
      <c r="DG191" s="71">
        <v>0</v>
      </c>
      <c r="DH191" s="71">
        <v>0</v>
      </c>
      <c r="DI191" s="72">
        <f t="shared" si="232"/>
        <v>12</v>
      </c>
      <c r="DJ191" s="72">
        <f t="shared" si="232"/>
        <v>376720.03599999996</v>
      </c>
    </row>
    <row r="192" spans="1:114" s="1" customFormat="1" ht="15" hidden="1" x14ac:dyDescent="0.25">
      <c r="A192" s="37">
        <v>34</v>
      </c>
      <c r="B192" s="37"/>
      <c r="C192" s="196" t="s">
        <v>477</v>
      </c>
      <c r="D192" s="161" t="s">
        <v>478</v>
      </c>
      <c r="E192" s="50">
        <v>13916</v>
      </c>
      <c r="F192" s="117"/>
      <c r="G192" s="52"/>
      <c r="H192" s="41"/>
      <c r="I192" s="42"/>
      <c r="J192" s="42"/>
      <c r="K192" s="99">
        <v>1.4</v>
      </c>
      <c r="L192" s="99">
        <v>1.68</v>
      </c>
      <c r="M192" s="99">
        <v>2.23</v>
      </c>
      <c r="N192" s="100">
        <v>2.57</v>
      </c>
      <c r="O192" s="118">
        <f t="shared" ref="O192:AT192" si="432">SUM(O193:O195)</f>
        <v>0</v>
      </c>
      <c r="P192" s="118">
        <f t="shared" si="432"/>
        <v>0</v>
      </c>
      <c r="Q192" s="118">
        <f t="shared" si="432"/>
        <v>0</v>
      </c>
      <c r="R192" s="118">
        <f t="shared" si="432"/>
        <v>0</v>
      </c>
      <c r="S192" s="118">
        <f t="shared" si="432"/>
        <v>0</v>
      </c>
      <c r="T192" s="118">
        <f t="shared" si="432"/>
        <v>0</v>
      </c>
      <c r="U192" s="118">
        <f t="shared" si="432"/>
        <v>0</v>
      </c>
      <c r="V192" s="118">
        <f t="shared" si="432"/>
        <v>0</v>
      </c>
      <c r="W192" s="118">
        <f t="shared" si="432"/>
        <v>0</v>
      </c>
      <c r="X192" s="118">
        <f t="shared" si="432"/>
        <v>0</v>
      </c>
      <c r="Y192" s="118">
        <f t="shared" si="432"/>
        <v>0</v>
      </c>
      <c r="Z192" s="118">
        <f t="shared" si="432"/>
        <v>0</v>
      </c>
      <c r="AA192" s="118">
        <f t="shared" si="432"/>
        <v>0</v>
      </c>
      <c r="AB192" s="118">
        <f t="shared" si="432"/>
        <v>0</v>
      </c>
      <c r="AC192" s="118">
        <f t="shared" si="432"/>
        <v>0</v>
      </c>
      <c r="AD192" s="118">
        <f t="shared" si="432"/>
        <v>0</v>
      </c>
      <c r="AE192" s="118">
        <f t="shared" si="432"/>
        <v>30</v>
      </c>
      <c r="AF192" s="118">
        <f t="shared" si="432"/>
        <v>533817.76</v>
      </c>
      <c r="AG192" s="118">
        <f t="shared" si="432"/>
        <v>0</v>
      </c>
      <c r="AH192" s="118">
        <f t="shared" si="432"/>
        <v>0</v>
      </c>
      <c r="AI192" s="118">
        <f t="shared" si="432"/>
        <v>0</v>
      </c>
      <c r="AJ192" s="118">
        <f t="shared" si="432"/>
        <v>0</v>
      </c>
      <c r="AK192" s="118">
        <f t="shared" si="432"/>
        <v>0</v>
      </c>
      <c r="AL192" s="118">
        <f t="shared" si="432"/>
        <v>0</v>
      </c>
      <c r="AM192" s="118">
        <f t="shared" si="432"/>
        <v>0</v>
      </c>
      <c r="AN192" s="118">
        <f t="shared" si="432"/>
        <v>0</v>
      </c>
      <c r="AO192" s="118">
        <f t="shared" si="432"/>
        <v>0</v>
      </c>
      <c r="AP192" s="118">
        <f t="shared" si="432"/>
        <v>0</v>
      </c>
      <c r="AQ192" s="118">
        <f t="shared" si="432"/>
        <v>0</v>
      </c>
      <c r="AR192" s="118">
        <f t="shared" si="432"/>
        <v>0</v>
      </c>
      <c r="AS192" s="118">
        <f t="shared" si="432"/>
        <v>0</v>
      </c>
      <c r="AT192" s="118">
        <f t="shared" si="432"/>
        <v>0</v>
      </c>
      <c r="AU192" s="118">
        <f t="shared" ref="AU192:DF192" si="433">SUM(AU193:AU195)</f>
        <v>0</v>
      </c>
      <c r="AV192" s="118">
        <f t="shared" si="433"/>
        <v>0</v>
      </c>
      <c r="AW192" s="118">
        <f t="shared" si="433"/>
        <v>0</v>
      </c>
      <c r="AX192" s="118">
        <f t="shared" si="433"/>
        <v>0</v>
      </c>
      <c r="AY192" s="118">
        <f t="shared" si="433"/>
        <v>0</v>
      </c>
      <c r="AZ192" s="118">
        <f t="shared" si="433"/>
        <v>0</v>
      </c>
      <c r="BA192" s="118">
        <f t="shared" si="433"/>
        <v>0</v>
      </c>
      <c r="BB192" s="118">
        <f t="shared" si="433"/>
        <v>0</v>
      </c>
      <c r="BC192" s="118">
        <f t="shared" si="433"/>
        <v>0</v>
      </c>
      <c r="BD192" s="118">
        <f t="shared" si="433"/>
        <v>0</v>
      </c>
      <c r="BE192" s="118">
        <f t="shared" si="433"/>
        <v>0</v>
      </c>
      <c r="BF192" s="118">
        <f t="shared" si="433"/>
        <v>0</v>
      </c>
      <c r="BG192" s="118">
        <f t="shared" si="433"/>
        <v>0</v>
      </c>
      <c r="BH192" s="118">
        <f t="shared" si="433"/>
        <v>0</v>
      </c>
      <c r="BI192" s="118">
        <f t="shared" si="433"/>
        <v>0</v>
      </c>
      <c r="BJ192" s="118">
        <f t="shared" si="433"/>
        <v>0</v>
      </c>
      <c r="BK192" s="118">
        <f t="shared" si="433"/>
        <v>0</v>
      </c>
      <c r="BL192" s="118">
        <f t="shared" si="433"/>
        <v>0</v>
      </c>
      <c r="BM192" s="118">
        <f t="shared" si="433"/>
        <v>0</v>
      </c>
      <c r="BN192" s="118">
        <f t="shared" si="433"/>
        <v>0</v>
      </c>
      <c r="BO192" s="118">
        <f t="shared" si="433"/>
        <v>0</v>
      </c>
      <c r="BP192" s="118">
        <f t="shared" si="433"/>
        <v>0</v>
      </c>
      <c r="BQ192" s="118">
        <f t="shared" si="433"/>
        <v>0</v>
      </c>
      <c r="BR192" s="118">
        <f t="shared" si="433"/>
        <v>0</v>
      </c>
      <c r="BS192" s="118">
        <f t="shared" si="433"/>
        <v>39</v>
      </c>
      <c r="BT192" s="118">
        <f t="shared" si="433"/>
        <v>1044568.3584</v>
      </c>
      <c r="BU192" s="118">
        <f t="shared" si="433"/>
        <v>0</v>
      </c>
      <c r="BV192" s="118">
        <f t="shared" si="433"/>
        <v>0</v>
      </c>
      <c r="BW192" s="118">
        <f t="shared" si="433"/>
        <v>0</v>
      </c>
      <c r="BX192" s="118">
        <f t="shared" si="433"/>
        <v>0</v>
      </c>
      <c r="BY192" s="118">
        <f t="shared" si="433"/>
        <v>0</v>
      </c>
      <c r="BZ192" s="118">
        <f t="shared" si="433"/>
        <v>0</v>
      </c>
      <c r="CA192" s="118">
        <f t="shared" si="433"/>
        <v>0</v>
      </c>
      <c r="CB192" s="118">
        <f t="shared" si="433"/>
        <v>0</v>
      </c>
      <c r="CC192" s="118">
        <f t="shared" si="433"/>
        <v>40</v>
      </c>
      <c r="CD192" s="118">
        <f t="shared" si="433"/>
        <v>841639.68</v>
      </c>
      <c r="CE192" s="118">
        <f t="shared" si="433"/>
        <v>0</v>
      </c>
      <c r="CF192" s="118">
        <f t="shared" si="433"/>
        <v>0</v>
      </c>
      <c r="CG192" s="118">
        <f t="shared" si="433"/>
        <v>4</v>
      </c>
      <c r="CH192" s="118">
        <f t="shared" si="433"/>
        <v>82293.657599999991</v>
      </c>
      <c r="CI192" s="118">
        <f t="shared" si="433"/>
        <v>0</v>
      </c>
      <c r="CJ192" s="118">
        <f t="shared" si="433"/>
        <v>0</v>
      </c>
      <c r="CK192" s="118">
        <f t="shared" si="433"/>
        <v>0</v>
      </c>
      <c r="CL192" s="118">
        <f t="shared" si="433"/>
        <v>0</v>
      </c>
      <c r="CM192" s="118">
        <f t="shared" si="433"/>
        <v>0</v>
      </c>
      <c r="CN192" s="118">
        <f t="shared" si="433"/>
        <v>0</v>
      </c>
      <c r="CO192" s="118">
        <f t="shared" si="433"/>
        <v>0</v>
      </c>
      <c r="CP192" s="118">
        <f t="shared" si="433"/>
        <v>0</v>
      </c>
      <c r="CQ192" s="118">
        <f t="shared" si="433"/>
        <v>3</v>
      </c>
      <c r="CR192" s="118">
        <f t="shared" si="433"/>
        <v>81926.275199999989</v>
      </c>
      <c r="CS192" s="118">
        <f t="shared" si="433"/>
        <v>12</v>
      </c>
      <c r="CT192" s="118">
        <f t="shared" si="433"/>
        <v>377669.10719999997</v>
      </c>
      <c r="CU192" s="118">
        <f t="shared" si="433"/>
        <v>0</v>
      </c>
      <c r="CV192" s="118">
        <f t="shared" si="433"/>
        <v>0</v>
      </c>
      <c r="CW192" s="118">
        <f t="shared" si="433"/>
        <v>0</v>
      </c>
      <c r="CX192" s="118">
        <f t="shared" si="433"/>
        <v>0</v>
      </c>
      <c r="CY192" s="118">
        <f t="shared" si="433"/>
        <v>0</v>
      </c>
      <c r="CZ192" s="118">
        <f t="shared" si="433"/>
        <v>0</v>
      </c>
      <c r="DA192" s="118">
        <f t="shared" si="433"/>
        <v>0</v>
      </c>
      <c r="DB192" s="118">
        <f t="shared" si="433"/>
        <v>0</v>
      </c>
      <c r="DC192" s="118">
        <f t="shared" si="433"/>
        <v>0</v>
      </c>
      <c r="DD192" s="118">
        <f t="shared" si="433"/>
        <v>0</v>
      </c>
      <c r="DE192" s="118">
        <f t="shared" si="433"/>
        <v>128</v>
      </c>
      <c r="DF192" s="118">
        <f t="shared" si="433"/>
        <v>2961914.8383999998</v>
      </c>
      <c r="DG192" s="46">
        <v>30</v>
      </c>
      <c r="DH192" s="46">
        <v>617202.43200000003</v>
      </c>
      <c r="DI192" s="47">
        <f t="shared" si="232"/>
        <v>158</v>
      </c>
      <c r="DJ192" s="47">
        <f t="shared" si="232"/>
        <v>3579117.2703999998</v>
      </c>
    </row>
    <row r="193" spans="1:114" s="1" customFormat="1" ht="45" hidden="1" x14ac:dyDescent="0.25">
      <c r="A193" s="23"/>
      <c r="B193" s="23">
        <v>150</v>
      </c>
      <c r="C193" s="48" t="s">
        <v>479</v>
      </c>
      <c r="D193" s="160" t="s">
        <v>480</v>
      </c>
      <c r="E193" s="50">
        <v>13916</v>
      </c>
      <c r="F193" s="51">
        <v>0.88</v>
      </c>
      <c r="G193" s="52"/>
      <c r="H193" s="53">
        <v>1</v>
      </c>
      <c r="I193" s="54"/>
      <c r="J193" s="54"/>
      <c r="K193" s="55">
        <v>1.4</v>
      </c>
      <c r="L193" s="55">
        <v>1.68</v>
      </c>
      <c r="M193" s="55">
        <v>2.23</v>
      </c>
      <c r="N193" s="56">
        <v>2.57</v>
      </c>
      <c r="O193" s="77">
        <v>0</v>
      </c>
      <c r="P193" s="58">
        <f>SUM(O193*$E193*$F193*$H193*$K193*$P$9)</f>
        <v>0</v>
      </c>
      <c r="Q193" s="64">
        <v>0</v>
      </c>
      <c r="R193" s="58">
        <f>SUM(Q193*$E193*$F193*$H193*$K193*$R$9)</f>
        <v>0</v>
      </c>
      <c r="S193" s="64">
        <v>0</v>
      </c>
      <c r="T193" s="60">
        <f>SUM(S193*$E193*$F193*$H193*$K193*$T$9)</f>
        <v>0</v>
      </c>
      <c r="U193" s="64">
        <v>0</v>
      </c>
      <c r="V193" s="58">
        <f>SUM(U193*$E193*$F193*$H193*$K193*$V$9)</f>
        <v>0</v>
      </c>
      <c r="W193" s="64">
        <v>0</v>
      </c>
      <c r="X193" s="58">
        <f>SUM(W193*$E193*$F193*$H193*$K193*$X$9)</f>
        <v>0</v>
      </c>
      <c r="Y193" s="64"/>
      <c r="Z193" s="60">
        <f>SUM(Y193*$E193*$F193*$H193*$K193*$Z$9)</f>
        <v>0</v>
      </c>
      <c r="AA193" s="105">
        <v>0</v>
      </c>
      <c r="AB193" s="58">
        <v>0</v>
      </c>
      <c r="AC193" s="64">
        <v>0</v>
      </c>
      <c r="AD193" s="58">
        <v>0</v>
      </c>
      <c r="AE193" s="60">
        <v>5</v>
      </c>
      <c r="AF193" s="58">
        <f>AE193*E193*F193*H193*K193</f>
        <v>85722.559999999998</v>
      </c>
      <c r="AG193" s="64">
        <v>0</v>
      </c>
      <c r="AH193" s="58">
        <v>0</v>
      </c>
      <c r="AI193" s="64">
        <v>0</v>
      </c>
      <c r="AJ193" s="58">
        <v>0</v>
      </c>
      <c r="AK193" s="143"/>
      <c r="AL193" s="58">
        <f>AK193*$E193*$F193*$H193*$L193*$AL$9</f>
        <v>0</v>
      </c>
      <c r="AM193" s="105"/>
      <c r="AN193" s="58">
        <f>SUM(AM193*$E193*$F193*$H193*$K193*$AN$9)</f>
        <v>0</v>
      </c>
      <c r="AO193" s="64"/>
      <c r="AP193" s="60">
        <f>SUM(AO193*$E193*$F193*$H193*$K193*$AP$9)</f>
        <v>0</v>
      </c>
      <c r="AQ193" s="64">
        <v>0</v>
      </c>
      <c r="AR193" s="58">
        <f>SUM(AQ193*$E193*$F193*$H193*$K193*$AR$9)</f>
        <v>0</v>
      </c>
      <c r="AS193" s="64">
        <v>0</v>
      </c>
      <c r="AT193" s="58">
        <f>SUM(AS193*$E193*$F193*$H193*$K193*$AT$9)</f>
        <v>0</v>
      </c>
      <c r="AU193" s="64"/>
      <c r="AV193" s="58">
        <f>SUM(AU193*$E193*$F193*$H193*$K193*$AV$9)</f>
        <v>0</v>
      </c>
      <c r="AW193" s="64"/>
      <c r="AX193" s="58">
        <f>SUM(AW193*$E193*$F193*$H193*$K193*$AX$9)</f>
        <v>0</v>
      </c>
      <c r="AY193" s="64"/>
      <c r="AZ193" s="58">
        <f>SUM(AY193*$E193*$F193*$H193*$K193*$AZ$9)</f>
        <v>0</v>
      </c>
      <c r="BA193" s="64">
        <v>0</v>
      </c>
      <c r="BB193" s="58">
        <f>SUM(BA193*$E193*$F193*$H193*$K193*$BB$9)</f>
        <v>0</v>
      </c>
      <c r="BC193" s="64">
        <v>0</v>
      </c>
      <c r="BD193" s="58">
        <f>SUM(BC193*$E193*$F193*$H193*$K193*$BD$9)</f>
        <v>0</v>
      </c>
      <c r="BE193" s="64">
        <v>0</v>
      </c>
      <c r="BF193" s="58">
        <f>SUM(BE193*$E193*$F193*$H193*$K193*$BF$9)</f>
        <v>0</v>
      </c>
      <c r="BG193" s="64">
        <v>0</v>
      </c>
      <c r="BH193" s="58">
        <f>SUM(BG193*$E193*$F193*$H193*$K193*$BH$9)</f>
        <v>0</v>
      </c>
      <c r="BI193" s="64">
        <v>0</v>
      </c>
      <c r="BJ193" s="58">
        <f>SUM(BI193*$E193*$F193*$H193*$K193*$BJ$9)</f>
        <v>0</v>
      </c>
      <c r="BK193" s="64"/>
      <c r="BL193" s="58">
        <f>SUM(BK193*$E193*$F193*$H193*$K193*$BL$9)</f>
        <v>0</v>
      </c>
      <c r="BM193" s="64">
        <v>0</v>
      </c>
      <c r="BN193" s="58">
        <f>BM193*$E193*$F193*$H193*$L193*$BN$9</f>
        <v>0</v>
      </c>
      <c r="BO193" s="64">
        <v>0</v>
      </c>
      <c r="BP193" s="58">
        <f>BO193*$E193*$F193*$H193*$L193*$BP$9</f>
        <v>0</v>
      </c>
      <c r="BQ193" s="124">
        <v>0</v>
      </c>
      <c r="BR193" s="60">
        <f>BQ193*$E193*$F193*$H193*$L193*$BR$9</f>
        <v>0</v>
      </c>
      <c r="BS193" s="60">
        <v>20</v>
      </c>
      <c r="BT193" s="58">
        <f>BS193*$E193*$F193*$H193*$L193*$BT$9</f>
        <v>411468.288</v>
      </c>
      <c r="BU193" s="64">
        <v>0</v>
      </c>
      <c r="BV193" s="58">
        <f>BU193*$E193*$F193*$H193*$L193*$BV$9</f>
        <v>0</v>
      </c>
      <c r="BW193" s="73">
        <v>0</v>
      </c>
      <c r="BX193" s="58">
        <f>BW193*$E193*$F193*$H193*$L193*$BX$9</f>
        <v>0</v>
      </c>
      <c r="BY193" s="64">
        <v>0</v>
      </c>
      <c r="BZ193" s="58">
        <f>BY193*$E193*$F193*$H193*$L193*$BZ$9</f>
        <v>0</v>
      </c>
      <c r="CA193" s="73"/>
      <c r="CB193" s="67">
        <f>CA193*$E193*$F193*$H193*$L193*$CB$9</f>
        <v>0</v>
      </c>
      <c r="CC193" s="114">
        <v>20</v>
      </c>
      <c r="CD193" s="58">
        <f>CC193*$E193*$F193*$H193*$L193*$CD$9</f>
        <v>411468.288</v>
      </c>
      <c r="CE193" s="64"/>
      <c r="CF193" s="58">
        <f>CE193*$E193*$F193*$H193*$L193*$CF$9</f>
        <v>0</v>
      </c>
      <c r="CG193" s="60">
        <v>4</v>
      </c>
      <c r="CH193" s="58">
        <f>CG193*$E193*$F193*$H193*$L193*$CH$9</f>
        <v>82293.657599999991</v>
      </c>
      <c r="CI193" s="64">
        <v>0</v>
      </c>
      <c r="CJ193" s="58">
        <f>CI193*$E193*$F193*$H193*$L193*$CJ$9</f>
        <v>0</v>
      </c>
      <c r="CK193" s="64"/>
      <c r="CL193" s="58">
        <f>CK193*$E193*$F193*$H193*$L193*$CL$9</f>
        <v>0</v>
      </c>
      <c r="CM193" s="64"/>
      <c r="CN193" s="58">
        <f>CM193*$E193*$F193*$H193*$L193*$CN$9</f>
        <v>0</v>
      </c>
      <c r="CO193" s="64">
        <v>0</v>
      </c>
      <c r="CP193" s="58">
        <f>CO193*$E193*$F193*$H193*$L193*$CP$9</f>
        <v>0</v>
      </c>
      <c r="CQ193" s="60">
        <v>3</v>
      </c>
      <c r="CR193" s="58">
        <f>CQ193*$E193*$F193*$H193*$M193*$CR$9</f>
        <v>81926.275199999989</v>
      </c>
      <c r="CS193" s="114">
        <v>12</v>
      </c>
      <c r="CT193" s="58">
        <f>CS193*$E193*$F193*$H193*$N193*$CT$9</f>
        <v>377669.10719999997</v>
      </c>
      <c r="CU193" s="60"/>
      <c r="CV193" s="58">
        <f>CU193*E193*F193*H193</f>
        <v>0</v>
      </c>
      <c r="CW193" s="60"/>
      <c r="CX193" s="58"/>
      <c r="CY193" s="58"/>
      <c r="CZ193" s="58">
        <f>SUM(CY193*$E193*$F193*$H193*$K193*$R$9)</f>
        <v>0</v>
      </c>
      <c r="DA193" s="58"/>
      <c r="DB193" s="58"/>
      <c r="DC193" s="58"/>
      <c r="DD193" s="58"/>
      <c r="DE193" s="70">
        <f t="shared" ref="DE193:DF195" si="434">SUM(Q193+O193+AA193+S193+U193+AC193+Y193+W193+AE193+AI193+AG193+AK193+AM193+AQ193+BM193+BS193+AO193+BA193+BC193+CE193+CG193+CC193+CI193+CK193+BW193+BY193+AS193+AU193+AW193+AY193+BO193+BQ193+BU193+BE193+BG193+BI193+BK193+CA193+CM193+CO193+CQ193+CS193+CU193+CW193+DA193+DC193)</f>
        <v>64</v>
      </c>
      <c r="DF193" s="70">
        <f t="shared" si="434"/>
        <v>1450548.176</v>
      </c>
      <c r="DG193" s="71">
        <v>30</v>
      </c>
      <c r="DH193" s="71">
        <v>617202.43200000003</v>
      </c>
      <c r="DI193" s="72">
        <f t="shared" ref="DI193:DJ229" si="435">DE193+DG193</f>
        <v>94</v>
      </c>
      <c r="DJ193" s="72">
        <f t="shared" si="435"/>
        <v>2067750.608</v>
      </c>
    </row>
    <row r="194" spans="1:114" s="1" customFormat="1" ht="30" hidden="1" x14ac:dyDescent="0.25">
      <c r="A194" s="23"/>
      <c r="B194" s="23">
        <v>151</v>
      </c>
      <c r="C194" s="48" t="s">
        <v>481</v>
      </c>
      <c r="D194" s="160" t="s">
        <v>482</v>
      </c>
      <c r="E194" s="50">
        <v>13916</v>
      </c>
      <c r="F194" s="51">
        <v>0.92</v>
      </c>
      <c r="G194" s="52"/>
      <c r="H194" s="53">
        <v>1</v>
      </c>
      <c r="I194" s="54"/>
      <c r="J194" s="54"/>
      <c r="K194" s="55">
        <v>1.4</v>
      </c>
      <c r="L194" s="55">
        <v>1.68</v>
      </c>
      <c r="M194" s="55">
        <v>2.23</v>
      </c>
      <c r="N194" s="56">
        <v>2.57</v>
      </c>
      <c r="O194" s="77">
        <v>0</v>
      </c>
      <c r="P194" s="58">
        <f>SUM(O194*$E194*$F194*$H194*$K194*$P$9)</f>
        <v>0</v>
      </c>
      <c r="Q194" s="64">
        <v>0</v>
      </c>
      <c r="R194" s="58">
        <f>SUM(Q194*$E194*$F194*$H194*$K194*$R$9)</f>
        <v>0</v>
      </c>
      <c r="S194" s="64">
        <v>0</v>
      </c>
      <c r="T194" s="60">
        <f>SUM(S194*$E194*$F194*$H194*$K194*$T$9)</f>
        <v>0</v>
      </c>
      <c r="U194" s="64">
        <v>0</v>
      </c>
      <c r="V194" s="58">
        <f>SUM(U194*$E194*$F194*$H194*$K194*$V$9)</f>
        <v>0</v>
      </c>
      <c r="W194" s="64">
        <v>0</v>
      </c>
      <c r="X194" s="58">
        <f>SUM(W194*$E194*$F194*$H194*$K194*$X$9)</f>
        <v>0</v>
      </c>
      <c r="Y194" s="64"/>
      <c r="Z194" s="60">
        <f>SUM(Y194*$E194*$F194*$H194*$K194*$Z$9)</f>
        <v>0</v>
      </c>
      <c r="AA194" s="105"/>
      <c r="AB194" s="58"/>
      <c r="AC194" s="64"/>
      <c r="AD194" s="58"/>
      <c r="AE194" s="60">
        <v>25</v>
      </c>
      <c r="AF194" s="58">
        <f>AE194*E194*F194*H194*K194</f>
        <v>448095.19999999995</v>
      </c>
      <c r="AG194" s="64">
        <v>0</v>
      </c>
      <c r="AH194" s="58">
        <v>0</v>
      </c>
      <c r="AI194" s="64">
        <v>0</v>
      </c>
      <c r="AJ194" s="58">
        <v>0</v>
      </c>
      <c r="AK194" s="64">
        <v>0</v>
      </c>
      <c r="AL194" s="58">
        <f>AK194*$E194*$F194*$H194*$L194*$AL$9</f>
        <v>0</v>
      </c>
      <c r="AM194" s="105"/>
      <c r="AN194" s="58">
        <f>SUM(AM194*$E194*$F194*$H194*$K194*$AN$9)</f>
        <v>0</v>
      </c>
      <c r="AO194" s="64"/>
      <c r="AP194" s="60">
        <f>SUM(AO194*$E194*$F194*$H194*$K194*$AP$9)</f>
        <v>0</v>
      </c>
      <c r="AQ194" s="64">
        <v>0</v>
      </c>
      <c r="AR194" s="58">
        <f>SUM(AQ194*$E194*$F194*$H194*$K194*$AR$9)</f>
        <v>0</v>
      </c>
      <c r="AS194" s="64">
        <v>0</v>
      </c>
      <c r="AT194" s="58">
        <f>SUM(AS194*$E194*$F194*$H194*$K194*$AT$9)</f>
        <v>0</v>
      </c>
      <c r="AU194" s="64"/>
      <c r="AV194" s="58">
        <f>SUM(AU194*$E194*$F194*$H194*$K194*$AV$9)</f>
        <v>0</v>
      </c>
      <c r="AW194" s="64"/>
      <c r="AX194" s="58">
        <f>SUM(AW194*$E194*$F194*$H194*$K194*$AX$9)</f>
        <v>0</v>
      </c>
      <c r="AY194" s="64"/>
      <c r="AZ194" s="58">
        <f>SUM(AY194*$E194*$F194*$H194*$K194*$AZ$9)</f>
        <v>0</v>
      </c>
      <c r="BA194" s="64">
        <v>0</v>
      </c>
      <c r="BB194" s="58">
        <f>SUM(BA194*$E194*$F194*$H194*$K194*$BB$9)</f>
        <v>0</v>
      </c>
      <c r="BC194" s="64">
        <v>0</v>
      </c>
      <c r="BD194" s="58">
        <f>SUM(BC194*$E194*$F194*$H194*$K194*$BD$9)</f>
        <v>0</v>
      </c>
      <c r="BE194" s="64">
        <v>0</v>
      </c>
      <c r="BF194" s="58">
        <f>SUM(BE194*$E194*$F194*$H194*$K194*$BF$9)</f>
        <v>0</v>
      </c>
      <c r="BG194" s="64">
        <v>0</v>
      </c>
      <c r="BH194" s="58">
        <f>SUM(BG194*$E194*$F194*$H194*$K194*$BH$9)</f>
        <v>0</v>
      </c>
      <c r="BI194" s="64">
        <v>0</v>
      </c>
      <c r="BJ194" s="58">
        <f>SUM(BI194*$E194*$F194*$H194*$K194*$BJ$9)</f>
        <v>0</v>
      </c>
      <c r="BK194" s="64"/>
      <c r="BL194" s="58">
        <f>SUM(BK194*$E194*$F194*$H194*$K194*$BL$9)</f>
        <v>0</v>
      </c>
      <c r="BM194" s="64">
        <v>0</v>
      </c>
      <c r="BN194" s="58">
        <f>BM194*$E194*$F194*$H194*$L194*$BN$9</f>
        <v>0</v>
      </c>
      <c r="BO194" s="64">
        <v>0</v>
      </c>
      <c r="BP194" s="58">
        <f>BO194*$E194*$F194*$H194*$L194*$BP$9</f>
        <v>0</v>
      </c>
      <c r="BQ194" s="124">
        <v>0</v>
      </c>
      <c r="BR194" s="60">
        <f>BQ194*$E194*$F194*$H194*$L194*$BR$9</f>
        <v>0</v>
      </c>
      <c r="BS194" s="60">
        <v>4</v>
      </c>
      <c r="BT194" s="58">
        <f>BS194*$E194*$F194*$H194*$L194*$BT$9</f>
        <v>86034.27840000001</v>
      </c>
      <c r="BU194" s="64">
        <v>0</v>
      </c>
      <c r="BV194" s="58">
        <f>BU194*$E194*$F194*$H194*$L194*$BV$9</f>
        <v>0</v>
      </c>
      <c r="BW194" s="73">
        <v>0</v>
      </c>
      <c r="BX194" s="58">
        <f>BW194*$E194*$F194*$H194*$L194*$BX$9</f>
        <v>0</v>
      </c>
      <c r="BY194" s="64">
        <v>0</v>
      </c>
      <c r="BZ194" s="58">
        <f>BY194*$E194*$F194*$H194*$L194*$BZ$9</f>
        <v>0</v>
      </c>
      <c r="CA194" s="73"/>
      <c r="CB194" s="67">
        <f>CA194*$E194*$F194*$H194*$L194*$CB$9</f>
        <v>0</v>
      </c>
      <c r="CC194" s="60">
        <v>20</v>
      </c>
      <c r="CD194" s="58">
        <f>CC194*$E194*$F194*$H194*$L194*$CD$9</f>
        <v>430171.39200000005</v>
      </c>
      <c r="CE194" s="64">
        <v>0</v>
      </c>
      <c r="CF194" s="58">
        <f>CE194*$E194*$F194*$H194*$L194*$CF$9</f>
        <v>0</v>
      </c>
      <c r="CG194" s="60">
        <v>0</v>
      </c>
      <c r="CH194" s="58">
        <f>CG194*$E194*$F194*$H194*$L194*$CH$9</f>
        <v>0</v>
      </c>
      <c r="CI194" s="64">
        <v>0</v>
      </c>
      <c r="CJ194" s="58">
        <f>CI194*$E194*$F194*$H194*$L194*$CJ$9</f>
        <v>0</v>
      </c>
      <c r="CK194" s="64"/>
      <c r="CL194" s="58">
        <f>CK194*$E194*$F194*$H194*$L194*$CL$9</f>
        <v>0</v>
      </c>
      <c r="CM194" s="64"/>
      <c r="CN194" s="58">
        <f>CM194*$E194*$F194*$H194*$L194*$CN$9</f>
        <v>0</v>
      </c>
      <c r="CO194" s="64">
        <v>0</v>
      </c>
      <c r="CP194" s="58">
        <f>CO194*$E194*$F194*$H194*$L194*$CP$9</f>
        <v>0</v>
      </c>
      <c r="CQ194" s="60">
        <v>0</v>
      </c>
      <c r="CR194" s="58">
        <f>CQ194*$E194*$F194*$H194*$M194*$CR$9</f>
        <v>0</v>
      </c>
      <c r="CS194" s="60">
        <v>0</v>
      </c>
      <c r="CT194" s="58">
        <f>CS194*$E194*$F194*$H194*$N194*$CT$9</f>
        <v>0</v>
      </c>
      <c r="CU194" s="60"/>
      <c r="CV194" s="58">
        <f>CU194*E194*F194*H194</f>
        <v>0</v>
      </c>
      <c r="CW194" s="60"/>
      <c r="CX194" s="58"/>
      <c r="CY194" s="58"/>
      <c r="CZ194" s="58">
        <f>SUM(CY194*$E194*$F194*$H194*$K194*$R$9)</f>
        <v>0</v>
      </c>
      <c r="DA194" s="58"/>
      <c r="DB194" s="58"/>
      <c r="DC194" s="58"/>
      <c r="DD194" s="58"/>
      <c r="DE194" s="70">
        <f t="shared" si="434"/>
        <v>49</v>
      </c>
      <c r="DF194" s="70">
        <f t="shared" si="434"/>
        <v>964300.8703999999</v>
      </c>
      <c r="DG194" s="71">
        <v>0</v>
      </c>
      <c r="DH194" s="71">
        <v>0</v>
      </c>
      <c r="DI194" s="72">
        <f t="shared" si="435"/>
        <v>49</v>
      </c>
      <c r="DJ194" s="72">
        <f t="shared" si="435"/>
        <v>964300.8703999999</v>
      </c>
    </row>
    <row r="195" spans="1:114" s="1" customFormat="1" ht="30" hidden="1" x14ac:dyDescent="0.25">
      <c r="A195" s="23"/>
      <c r="B195" s="23">
        <v>152</v>
      </c>
      <c r="C195" s="48" t="s">
        <v>483</v>
      </c>
      <c r="D195" s="160" t="s">
        <v>484</v>
      </c>
      <c r="E195" s="50">
        <v>13916</v>
      </c>
      <c r="F195" s="51">
        <v>1.56</v>
      </c>
      <c r="G195" s="52"/>
      <c r="H195" s="53">
        <v>1</v>
      </c>
      <c r="I195" s="54"/>
      <c r="J195" s="54"/>
      <c r="K195" s="55">
        <v>1.4</v>
      </c>
      <c r="L195" s="55">
        <v>1.68</v>
      </c>
      <c r="M195" s="55">
        <v>2.23</v>
      </c>
      <c r="N195" s="56">
        <v>2.57</v>
      </c>
      <c r="O195" s="77">
        <v>0</v>
      </c>
      <c r="P195" s="58">
        <f>SUM(O195*$E195*$F195*$H195*$K195*$P$9)</f>
        <v>0</v>
      </c>
      <c r="Q195" s="64">
        <v>0</v>
      </c>
      <c r="R195" s="58">
        <f>SUM(Q195*$E195*$F195*$H195*$K195*$R$9)</f>
        <v>0</v>
      </c>
      <c r="S195" s="64">
        <v>0</v>
      </c>
      <c r="T195" s="60">
        <f>SUM(S195*$E195*$F195*$H195*$K195*$T$9)</f>
        <v>0</v>
      </c>
      <c r="U195" s="64">
        <v>0</v>
      </c>
      <c r="V195" s="58">
        <f>SUM(U195*$E195*$F195*$H195*$K195*$V$9)</f>
        <v>0</v>
      </c>
      <c r="W195" s="64">
        <v>0</v>
      </c>
      <c r="X195" s="58">
        <f>SUM(W195*$E195*$F195*$H195*$K195*$X$9)</f>
        <v>0</v>
      </c>
      <c r="Y195" s="64"/>
      <c r="Z195" s="60">
        <f>SUM(Y195*$E195*$F195*$H195*$K195*$Z$9)</f>
        <v>0</v>
      </c>
      <c r="AA195" s="105">
        <v>0</v>
      </c>
      <c r="AB195" s="58">
        <v>0</v>
      </c>
      <c r="AC195" s="64">
        <v>0</v>
      </c>
      <c r="AD195" s="58">
        <v>0</v>
      </c>
      <c r="AE195" s="60"/>
      <c r="AF195" s="58">
        <f>AE195*E195*F195*H195*K195</f>
        <v>0</v>
      </c>
      <c r="AG195" s="64">
        <v>0</v>
      </c>
      <c r="AH195" s="58">
        <v>0</v>
      </c>
      <c r="AI195" s="64">
        <v>0</v>
      </c>
      <c r="AJ195" s="58">
        <v>0</v>
      </c>
      <c r="AK195" s="64">
        <v>0</v>
      </c>
      <c r="AL195" s="58">
        <f>AK195*$E195*$F195*$H195*$L195*$AL$9</f>
        <v>0</v>
      </c>
      <c r="AM195" s="105"/>
      <c r="AN195" s="58">
        <f>SUM(AM195*$E195*$F195*$H195*$K195*$AN$9)</f>
        <v>0</v>
      </c>
      <c r="AO195" s="64"/>
      <c r="AP195" s="60">
        <f>SUM(AO195*$E195*$F195*$H195*$K195*$AP$9)</f>
        <v>0</v>
      </c>
      <c r="AQ195" s="64">
        <v>0</v>
      </c>
      <c r="AR195" s="58">
        <f>SUM(AQ195*$E195*$F195*$H195*$K195*$AR$9)</f>
        <v>0</v>
      </c>
      <c r="AS195" s="64">
        <v>0</v>
      </c>
      <c r="AT195" s="58">
        <f>SUM(AS195*$E195*$F195*$H195*$K195*$AT$9)</f>
        <v>0</v>
      </c>
      <c r="AU195" s="64"/>
      <c r="AV195" s="58">
        <f>SUM(AU195*$E195*$F195*$H195*$K195*$AV$9)</f>
        <v>0</v>
      </c>
      <c r="AW195" s="64"/>
      <c r="AX195" s="58">
        <f>SUM(AW195*$E195*$F195*$H195*$K195*$AX$9)</f>
        <v>0</v>
      </c>
      <c r="AY195" s="64"/>
      <c r="AZ195" s="58">
        <f>SUM(AY195*$E195*$F195*$H195*$K195*$AZ$9)</f>
        <v>0</v>
      </c>
      <c r="BA195" s="64">
        <v>0</v>
      </c>
      <c r="BB195" s="58">
        <f>SUM(BA195*$E195*$F195*$H195*$K195*$BB$9)</f>
        <v>0</v>
      </c>
      <c r="BC195" s="64">
        <v>0</v>
      </c>
      <c r="BD195" s="58">
        <f>SUM(BC195*$E195*$F195*$H195*$K195*$BD$9)</f>
        <v>0</v>
      </c>
      <c r="BE195" s="64">
        <v>0</v>
      </c>
      <c r="BF195" s="58">
        <f>SUM(BE195*$E195*$F195*$H195*$K195*$BF$9)</f>
        <v>0</v>
      </c>
      <c r="BG195" s="64">
        <v>0</v>
      </c>
      <c r="BH195" s="58">
        <f>SUM(BG195*$E195*$F195*$H195*$K195*$BH$9)</f>
        <v>0</v>
      </c>
      <c r="BI195" s="64">
        <v>0</v>
      </c>
      <c r="BJ195" s="58">
        <f>SUM(BI195*$E195*$F195*$H195*$K195*$BJ$9)</f>
        <v>0</v>
      </c>
      <c r="BK195" s="64"/>
      <c r="BL195" s="58">
        <f>SUM(BK195*$E195*$F195*$H195*$K195*$BL$9)</f>
        <v>0</v>
      </c>
      <c r="BM195" s="64">
        <v>0</v>
      </c>
      <c r="BN195" s="58">
        <f>BM195*$E195*$F195*$H195*$L195*$BN$9</f>
        <v>0</v>
      </c>
      <c r="BO195" s="64">
        <v>0</v>
      </c>
      <c r="BP195" s="58">
        <f>BO195*$E195*$F195*$H195*$L195*$BP$9</f>
        <v>0</v>
      </c>
      <c r="BQ195" s="124">
        <v>0</v>
      </c>
      <c r="BR195" s="60">
        <f>BQ195*$E195*$F195*$H195*$L195*$BR$9</f>
        <v>0</v>
      </c>
      <c r="BS195" s="60">
        <v>15</v>
      </c>
      <c r="BT195" s="58">
        <f>BS195*$E195*$F195*$H195*$L195*$BT$9</f>
        <v>547065.79200000002</v>
      </c>
      <c r="BU195" s="64">
        <v>0</v>
      </c>
      <c r="BV195" s="58">
        <f>BU195*$E195*$F195*$H195*$L195*$BV$9</f>
        <v>0</v>
      </c>
      <c r="BW195" s="65"/>
      <c r="BX195" s="58">
        <f>BW195*$E195*$F195*$H195*$L195*$BX$9</f>
        <v>0</v>
      </c>
      <c r="BY195" s="64">
        <v>0</v>
      </c>
      <c r="BZ195" s="58">
        <f>BY195*$E195*$F195*$H195*$L195*$BZ$9</f>
        <v>0</v>
      </c>
      <c r="CA195" s="73"/>
      <c r="CB195" s="67">
        <f>CA195*$E195*$F195*$H195*$L195*$CB$9</f>
        <v>0</v>
      </c>
      <c r="CC195" s="60">
        <v>0</v>
      </c>
      <c r="CD195" s="58">
        <f>CC195*$E195*$F195*$H195*$L195*$CD$9</f>
        <v>0</v>
      </c>
      <c r="CE195" s="64">
        <v>0</v>
      </c>
      <c r="CF195" s="58">
        <f>CE195*$E195*$F195*$H195*$L195*$CF$9</f>
        <v>0</v>
      </c>
      <c r="CG195" s="60">
        <v>0</v>
      </c>
      <c r="CH195" s="58">
        <f>CG195*$E195*$F195*$H195*$L195*$CH$9</f>
        <v>0</v>
      </c>
      <c r="CI195" s="64">
        <v>0</v>
      </c>
      <c r="CJ195" s="58">
        <f>CI195*$E195*$F195*$H195*$L195*$CJ$9</f>
        <v>0</v>
      </c>
      <c r="CK195" s="64"/>
      <c r="CL195" s="58">
        <f>CK195*$E195*$F195*$H195*$L195*$CL$9</f>
        <v>0</v>
      </c>
      <c r="CM195" s="64"/>
      <c r="CN195" s="58">
        <f>CM195*$E195*$F195*$H195*$L195*$CN$9</f>
        <v>0</v>
      </c>
      <c r="CO195" s="64">
        <v>0</v>
      </c>
      <c r="CP195" s="58">
        <f>CO195*$E195*$F195*$H195*$L195*$CP$9</f>
        <v>0</v>
      </c>
      <c r="CQ195" s="60">
        <v>0</v>
      </c>
      <c r="CR195" s="58">
        <f>CQ195*$E195*$F195*$H195*$M195*$CR$9</f>
        <v>0</v>
      </c>
      <c r="CS195" s="60">
        <v>0</v>
      </c>
      <c r="CT195" s="58">
        <f>CS195*$E195*$F195*$H195*$N195*$CT$9</f>
        <v>0</v>
      </c>
      <c r="CU195" s="60"/>
      <c r="CV195" s="58">
        <f>CU195*E195*F195*H195</f>
        <v>0</v>
      </c>
      <c r="CW195" s="60"/>
      <c r="CX195" s="58"/>
      <c r="CY195" s="58"/>
      <c r="CZ195" s="58">
        <f>SUM(CY195*$E195*$F195*$H195*$K195*$R$9)</f>
        <v>0</v>
      </c>
      <c r="DA195" s="58"/>
      <c r="DB195" s="58">
        <f>DA195*E195*F195*H195*K195</f>
        <v>0</v>
      </c>
      <c r="DC195" s="58"/>
      <c r="DD195" s="58"/>
      <c r="DE195" s="70">
        <f t="shared" si="434"/>
        <v>15</v>
      </c>
      <c r="DF195" s="70">
        <f t="shared" si="434"/>
        <v>547065.79200000002</v>
      </c>
      <c r="DG195" s="71">
        <v>0</v>
      </c>
      <c r="DH195" s="71">
        <v>0</v>
      </c>
      <c r="DI195" s="72">
        <f t="shared" si="435"/>
        <v>15</v>
      </c>
      <c r="DJ195" s="72">
        <f t="shared" si="435"/>
        <v>547065.79200000002</v>
      </c>
    </row>
    <row r="196" spans="1:114" s="1" customFormat="1" ht="15" hidden="1" x14ac:dyDescent="0.25">
      <c r="A196" s="37">
        <v>35</v>
      </c>
      <c r="B196" s="37"/>
      <c r="C196" s="196" t="s">
        <v>485</v>
      </c>
      <c r="D196" s="161" t="s">
        <v>486</v>
      </c>
      <c r="E196" s="50">
        <v>13916</v>
      </c>
      <c r="F196" s="117"/>
      <c r="G196" s="52"/>
      <c r="H196" s="41"/>
      <c r="I196" s="42"/>
      <c r="J196" s="42"/>
      <c r="K196" s="99">
        <v>1.4</v>
      </c>
      <c r="L196" s="99">
        <v>1.68</v>
      </c>
      <c r="M196" s="99">
        <v>2.23</v>
      </c>
      <c r="N196" s="100">
        <v>2.57</v>
      </c>
      <c r="O196" s="118">
        <f>SUM(O197:O200)</f>
        <v>37</v>
      </c>
      <c r="P196" s="118">
        <f t="shared" ref="P196:CA196" si="436">SUM(P197:P200)</f>
        <v>971392.46399999992</v>
      </c>
      <c r="Q196" s="118">
        <f t="shared" si="436"/>
        <v>0</v>
      </c>
      <c r="R196" s="118">
        <f t="shared" si="436"/>
        <v>0</v>
      </c>
      <c r="S196" s="118">
        <f t="shared" si="436"/>
        <v>0</v>
      </c>
      <c r="T196" s="118">
        <f t="shared" si="436"/>
        <v>0</v>
      </c>
      <c r="U196" s="118">
        <f t="shared" si="436"/>
        <v>0</v>
      </c>
      <c r="V196" s="118">
        <f t="shared" si="436"/>
        <v>0</v>
      </c>
      <c r="W196" s="118">
        <f t="shared" si="436"/>
        <v>0</v>
      </c>
      <c r="X196" s="118">
        <f t="shared" si="436"/>
        <v>0</v>
      </c>
      <c r="Y196" s="118">
        <f t="shared" si="436"/>
        <v>0</v>
      </c>
      <c r="Z196" s="118">
        <f t="shared" si="436"/>
        <v>0</v>
      </c>
      <c r="AA196" s="118">
        <f t="shared" si="436"/>
        <v>0</v>
      </c>
      <c r="AB196" s="118">
        <f t="shared" si="436"/>
        <v>0</v>
      </c>
      <c r="AC196" s="118">
        <f t="shared" si="436"/>
        <v>0</v>
      </c>
      <c r="AD196" s="118">
        <f t="shared" si="436"/>
        <v>0</v>
      </c>
      <c r="AE196" s="118">
        <f t="shared" si="436"/>
        <v>0</v>
      </c>
      <c r="AF196" s="118">
        <f t="shared" si="436"/>
        <v>0</v>
      </c>
      <c r="AG196" s="118">
        <f t="shared" si="436"/>
        <v>5</v>
      </c>
      <c r="AH196" s="118">
        <f t="shared" si="436"/>
        <v>105204.96</v>
      </c>
      <c r="AI196" s="118">
        <f t="shared" si="436"/>
        <v>0</v>
      </c>
      <c r="AJ196" s="118">
        <f t="shared" si="436"/>
        <v>0</v>
      </c>
      <c r="AK196" s="118">
        <f t="shared" si="436"/>
        <v>25</v>
      </c>
      <c r="AL196" s="118">
        <f t="shared" si="436"/>
        <v>631229.76</v>
      </c>
      <c r="AM196" s="118">
        <f t="shared" si="436"/>
        <v>0</v>
      </c>
      <c r="AN196" s="118">
        <f t="shared" si="436"/>
        <v>0</v>
      </c>
      <c r="AO196" s="118">
        <f t="shared" si="436"/>
        <v>0</v>
      </c>
      <c r="AP196" s="118">
        <f t="shared" si="436"/>
        <v>0</v>
      </c>
      <c r="AQ196" s="118">
        <f t="shared" si="436"/>
        <v>0</v>
      </c>
      <c r="AR196" s="118">
        <f t="shared" si="436"/>
        <v>0</v>
      </c>
      <c r="AS196" s="118">
        <f t="shared" si="436"/>
        <v>0</v>
      </c>
      <c r="AT196" s="118">
        <f t="shared" si="436"/>
        <v>0</v>
      </c>
      <c r="AU196" s="118">
        <f t="shared" si="436"/>
        <v>0</v>
      </c>
      <c r="AV196" s="118">
        <f t="shared" si="436"/>
        <v>0</v>
      </c>
      <c r="AW196" s="118">
        <f t="shared" si="436"/>
        <v>0</v>
      </c>
      <c r="AX196" s="118">
        <f t="shared" si="436"/>
        <v>0</v>
      </c>
      <c r="AY196" s="118">
        <f t="shared" si="436"/>
        <v>0</v>
      </c>
      <c r="AZ196" s="118">
        <f t="shared" si="436"/>
        <v>0</v>
      </c>
      <c r="BA196" s="118">
        <f t="shared" si="436"/>
        <v>0</v>
      </c>
      <c r="BB196" s="118">
        <f t="shared" si="436"/>
        <v>0</v>
      </c>
      <c r="BC196" s="118">
        <f t="shared" si="436"/>
        <v>0</v>
      </c>
      <c r="BD196" s="118">
        <f t="shared" si="436"/>
        <v>0</v>
      </c>
      <c r="BE196" s="118">
        <f t="shared" si="436"/>
        <v>50</v>
      </c>
      <c r="BF196" s="118">
        <f t="shared" si="436"/>
        <v>1052049.5999999999</v>
      </c>
      <c r="BG196" s="118">
        <f t="shared" si="436"/>
        <v>0</v>
      </c>
      <c r="BH196" s="118">
        <f t="shared" si="436"/>
        <v>0</v>
      </c>
      <c r="BI196" s="118">
        <f t="shared" si="436"/>
        <v>0</v>
      </c>
      <c r="BJ196" s="118">
        <f t="shared" si="436"/>
        <v>0</v>
      </c>
      <c r="BK196" s="118">
        <f t="shared" si="436"/>
        <v>15</v>
      </c>
      <c r="BL196" s="118">
        <f t="shared" si="436"/>
        <v>315614.88</v>
      </c>
      <c r="BM196" s="118">
        <f t="shared" si="436"/>
        <v>0</v>
      </c>
      <c r="BN196" s="118">
        <f t="shared" si="436"/>
        <v>0</v>
      </c>
      <c r="BO196" s="118">
        <f t="shared" si="436"/>
        <v>0</v>
      </c>
      <c r="BP196" s="118">
        <f t="shared" si="436"/>
        <v>0</v>
      </c>
      <c r="BQ196" s="118">
        <f t="shared" si="436"/>
        <v>0</v>
      </c>
      <c r="BR196" s="118">
        <f t="shared" si="436"/>
        <v>0</v>
      </c>
      <c r="BS196" s="118">
        <f t="shared" si="436"/>
        <v>10</v>
      </c>
      <c r="BT196" s="118">
        <f t="shared" si="436"/>
        <v>291067.05599999998</v>
      </c>
      <c r="BU196" s="118">
        <f t="shared" si="436"/>
        <v>0</v>
      </c>
      <c r="BV196" s="118">
        <f t="shared" si="436"/>
        <v>0</v>
      </c>
      <c r="BW196" s="118">
        <f t="shared" si="436"/>
        <v>23</v>
      </c>
      <c r="BX196" s="118">
        <f t="shared" si="436"/>
        <v>580731.37919999997</v>
      </c>
      <c r="BY196" s="118">
        <f t="shared" si="436"/>
        <v>0</v>
      </c>
      <c r="BZ196" s="118">
        <f t="shared" si="436"/>
        <v>0</v>
      </c>
      <c r="CA196" s="118">
        <f t="shared" si="436"/>
        <v>0</v>
      </c>
      <c r="CB196" s="118">
        <f t="shared" ref="CB196:DF196" si="437">SUM(CB197:CB200)</f>
        <v>0</v>
      </c>
      <c r="CC196" s="118">
        <f t="shared" si="437"/>
        <v>30</v>
      </c>
      <c r="CD196" s="118">
        <f t="shared" si="437"/>
        <v>757475.71200000006</v>
      </c>
      <c r="CE196" s="118">
        <f t="shared" si="437"/>
        <v>0</v>
      </c>
      <c r="CF196" s="118">
        <f t="shared" si="437"/>
        <v>0</v>
      </c>
      <c r="CG196" s="118">
        <f t="shared" si="437"/>
        <v>58</v>
      </c>
      <c r="CH196" s="118">
        <f t="shared" si="437"/>
        <v>1557033.4079999998</v>
      </c>
      <c r="CI196" s="118">
        <f t="shared" si="437"/>
        <v>18</v>
      </c>
      <c r="CJ196" s="118">
        <f t="shared" si="437"/>
        <v>454485.42720000003</v>
      </c>
      <c r="CK196" s="118">
        <f t="shared" si="437"/>
        <v>20</v>
      </c>
      <c r="CL196" s="118">
        <f t="shared" si="437"/>
        <v>504983.80800000002</v>
      </c>
      <c r="CM196" s="118">
        <f t="shared" si="437"/>
        <v>19</v>
      </c>
      <c r="CN196" s="118">
        <f t="shared" si="437"/>
        <v>479734.6176</v>
      </c>
      <c r="CO196" s="118">
        <f t="shared" si="437"/>
        <v>0</v>
      </c>
      <c r="CP196" s="118">
        <f t="shared" si="437"/>
        <v>0</v>
      </c>
      <c r="CQ196" s="118">
        <f t="shared" si="437"/>
        <v>3</v>
      </c>
      <c r="CR196" s="118">
        <f t="shared" si="437"/>
        <v>100545.88320000001</v>
      </c>
      <c r="CS196" s="118">
        <f t="shared" si="437"/>
        <v>18</v>
      </c>
      <c r="CT196" s="118">
        <f t="shared" si="437"/>
        <v>695254.49280000001</v>
      </c>
      <c r="CU196" s="118">
        <f t="shared" si="437"/>
        <v>0</v>
      </c>
      <c r="CV196" s="118">
        <f t="shared" si="437"/>
        <v>0</v>
      </c>
      <c r="CW196" s="118">
        <f t="shared" si="437"/>
        <v>0</v>
      </c>
      <c r="CX196" s="118">
        <f t="shared" si="437"/>
        <v>0</v>
      </c>
      <c r="CY196" s="118">
        <f t="shared" si="437"/>
        <v>0</v>
      </c>
      <c r="CZ196" s="118">
        <f t="shared" si="437"/>
        <v>0</v>
      </c>
      <c r="DA196" s="118">
        <f t="shared" si="437"/>
        <v>0</v>
      </c>
      <c r="DB196" s="118">
        <f t="shared" si="437"/>
        <v>0</v>
      </c>
      <c r="DC196" s="118">
        <f t="shared" si="437"/>
        <v>0</v>
      </c>
      <c r="DD196" s="118">
        <f t="shared" si="437"/>
        <v>0</v>
      </c>
      <c r="DE196" s="118">
        <f t="shared" si="437"/>
        <v>331</v>
      </c>
      <c r="DF196" s="118">
        <f t="shared" si="437"/>
        <v>8496803.4479999989</v>
      </c>
      <c r="DG196" s="46">
        <v>3027</v>
      </c>
      <c r="DH196" s="46">
        <v>67166904.369599998</v>
      </c>
      <c r="DI196" s="47">
        <f t="shared" si="435"/>
        <v>3358</v>
      </c>
      <c r="DJ196" s="47">
        <f t="shared" si="435"/>
        <v>75663707.817599997</v>
      </c>
    </row>
    <row r="197" spans="1:114" s="1" customFormat="1" hidden="1" x14ac:dyDescent="0.25">
      <c r="A197" s="23"/>
      <c r="B197" s="23">
        <v>153</v>
      </c>
      <c r="C197" s="48" t="s">
        <v>487</v>
      </c>
      <c r="D197" s="162" t="s">
        <v>488</v>
      </c>
      <c r="E197" s="50">
        <v>13916</v>
      </c>
      <c r="F197" s="51">
        <v>1.08</v>
      </c>
      <c r="G197" s="52"/>
      <c r="H197" s="53">
        <v>1</v>
      </c>
      <c r="I197" s="54"/>
      <c r="J197" s="54"/>
      <c r="K197" s="55">
        <v>1.4</v>
      </c>
      <c r="L197" s="55">
        <v>1.68</v>
      </c>
      <c r="M197" s="55">
        <v>2.23</v>
      </c>
      <c r="N197" s="56">
        <v>2.57</v>
      </c>
      <c r="O197" s="107">
        <v>7</v>
      </c>
      <c r="P197" s="58">
        <f>SUM(O197*$E197*$F197*$H197*$K197*$P$9)</f>
        <v>147286.94399999999</v>
      </c>
      <c r="Q197" s="64">
        <v>0</v>
      </c>
      <c r="R197" s="58">
        <f>SUM(Q197*$E197*$F197*$H197*$K197*$R$9)</f>
        <v>0</v>
      </c>
      <c r="S197" s="64">
        <v>0</v>
      </c>
      <c r="T197" s="60">
        <f>SUM(S197*$E197*$F197*$H197*$K197*$T$9)</f>
        <v>0</v>
      </c>
      <c r="U197" s="64">
        <v>0</v>
      </c>
      <c r="V197" s="58">
        <f>SUM(U197*$E197*$F197*$H197*$K197*$V$9)</f>
        <v>0</v>
      </c>
      <c r="W197" s="64">
        <v>0</v>
      </c>
      <c r="X197" s="58">
        <f>SUM(W197*$E197*$F197*$H197*$K197*$X$9)</f>
        <v>0</v>
      </c>
      <c r="Y197" s="64"/>
      <c r="Z197" s="60">
        <f>SUM(Y197*$E197*$F197*$H197*$K197*$Z$9)</f>
        <v>0</v>
      </c>
      <c r="AA197" s="105">
        <v>0</v>
      </c>
      <c r="AB197" s="58">
        <v>0</v>
      </c>
      <c r="AC197" s="60"/>
      <c r="AD197" s="58">
        <f>AC197*E197*F197*H197*K197</f>
        <v>0</v>
      </c>
      <c r="AE197" s="64">
        <v>0</v>
      </c>
      <c r="AF197" s="58">
        <v>0</v>
      </c>
      <c r="AG197" s="73">
        <v>5</v>
      </c>
      <c r="AH197" s="58">
        <f>AG197*E197*F197*H197*K197</f>
        <v>105204.96</v>
      </c>
      <c r="AI197" s="64">
        <v>0</v>
      </c>
      <c r="AJ197" s="58">
        <v>0</v>
      </c>
      <c r="AK197" s="163">
        <v>25</v>
      </c>
      <c r="AL197" s="58">
        <f>AK197*$E197*$F197*$H197*$L197*$AL$9</f>
        <v>631229.76</v>
      </c>
      <c r="AM197" s="105"/>
      <c r="AN197" s="58">
        <f>SUM(AM197*$E197*$F197*$H197*$K197*$AN$9)</f>
        <v>0</v>
      </c>
      <c r="AO197" s="64"/>
      <c r="AP197" s="60">
        <f>SUM(AO197*$E197*$F197*$H197*$K197*$AP$9)</f>
        <v>0</v>
      </c>
      <c r="AQ197" s="64">
        <v>0</v>
      </c>
      <c r="AR197" s="58">
        <f>SUM(AQ197*$E197*$F197*$H197*$K197*$AR$9)</f>
        <v>0</v>
      </c>
      <c r="AS197" s="64">
        <v>0</v>
      </c>
      <c r="AT197" s="58">
        <f>SUM(AS197*$E197*$F197*$H197*$K197*$AT$9)</f>
        <v>0</v>
      </c>
      <c r="AU197" s="64"/>
      <c r="AV197" s="58">
        <f>SUM(AU197*$E197*$F197*$H197*$K197*$AV$9)</f>
        <v>0</v>
      </c>
      <c r="AW197" s="64"/>
      <c r="AX197" s="58">
        <f>SUM(AW197*$E197*$F197*$H197*$K197*$AX$9)</f>
        <v>0</v>
      </c>
      <c r="AY197" s="64"/>
      <c r="AZ197" s="58">
        <f>SUM(AY197*$E197*$F197*$H197*$K197*$AZ$9)</f>
        <v>0</v>
      </c>
      <c r="BA197" s="64"/>
      <c r="BB197" s="58">
        <f>SUM(BA197*$E197*$F197*$H197*$K197*$BB$9)</f>
        <v>0</v>
      </c>
      <c r="BC197" s="60">
        <v>0</v>
      </c>
      <c r="BD197" s="58">
        <f>SUM(BC197*$E197*$F197*$H197*$K197*$BD$9)</f>
        <v>0</v>
      </c>
      <c r="BE197" s="60">
        <v>50</v>
      </c>
      <c r="BF197" s="58">
        <f>SUM(BE197*$E197*$F197*$H197*$K197*$BF$9)</f>
        <v>1052049.5999999999</v>
      </c>
      <c r="BG197" s="64">
        <v>0</v>
      </c>
      <c r="BH197" s="58">
        <f>SUM(BG197*$E197*$F197*$H197*$K197*$BH$9)</f>
        <v>0</v>
      </c>
      <c r="BI197" s="64"/>
      <c r="BJ197" s="58">
        <f>SUM(BI197*$E197*$F197*$H197*$K197*$BJ$9)</f>
        <v>0</v>
      </c>
      <c r="BK197" s="60">
        <v>15</v>
      </c>
      <c r="BL197" s="58">
        <f>SUM(BK197*$E197*$F197*$H197*$K197*$BL$9)</f>
        <v>315614.88</v>
      </c>
      <c r="BM197" s="64">
        <v>0</v>
      </c>
      <c r="BN197" s="58">
        <f>BM197*$E197*$F197*$H197*$L197*$BN$9</f>
        <v>0</v>
      </c>
      <c r="BO197" s="64">
        <v>0</v>
      </c>
      <c r="BP197" s="58">
        <f>BO197*$E197*$F197*$H197*$L197*$BP$9</f>
        <v>0</v>
      </c>
      <c r="BQ197" s="124"/>
      <c r="BR197" s="60">
        <f>BQ197*$E197*$F197*$H197*$L197*$BR$9</f>
        <v>0</v>
      </c>
      <c r="BS197" s="60">
        <v>5</v>
      </c>
      <c r="BT197" s="58">
        <f>BS197*$E197*$F197*$H197*$L197*$BT$9</f>
        <v>126245.952</v>
      </c>
      <c r="BU197" s="64">
        <v>0</v>
      </c>
      <c r="BV197" s="58">
        <f>BU197*$E197*$F197*$H197*$L197*$BV$9</f>
        <v>0</v>
      </c>
      <c r="BW197" s="65">
        <v>23</v>
      </c>
      <c r="BX197" s="58">
        <f>BW197*$E197*$F197*$H197*$L197*$BX$9</f>
        <v>580731.37919999997</v>
      </c>
      <c r="BY197" s="64"/>
      <c r="BZ197" s="58">
        <f>BY197*$E197*$F197*$H197*$L197*$BZ$9</f>
        <v>0</v>
      </c>
      <c r="CA197" s="65"/>
      <c r="CB197" s="67">
        <f>CA197*$E197*$F197*$H197*$L197*$CB$9</f>
        <v>0</v>
      </c>
      <c r="CC197" s="114">
        <v>30</v>
      </c>
      <c r="CD197" s="58">
        <f>CC197*$E197*$F197*$H197*$L197*$CD$9</f>
        <v>757475.71200000006</v>
      </c>
      <c r="CE197" s="64"/>
      <c r="CF197" s="58">
        <f>CE197*$E197*$F197*$H197*$L197*$CF$9</f>
        <v>0</v>
      </c>
      <c r="CG197" s="60">
        <v>46</v>
      </c>
      <c r="CH197" s="58">
        <f>CG197*$E197*$F197*$H197*$L197*$CH$9</f>
        <v>1161462.7583999999</v>
      </c>
      <c r="CI197" s="114">
        <v>18</v>
      </c>
      <c r="CJ197" s="58">
        <f>CI197*$E197*$F197*$H197*$L197*$CJ$9</f>
        <v>454485.42720000003</v>
      </c>
      <c r="CK197" s="114">
        <v>20</v>
      </c>
      <c r="CL197" s="58">
        <f>CK197*$E197*$F197*$H197*$L197*$CL$9</f>
        <v>504983.80800000002</v>
      </c>
      <c r="CM197" s="60">
        <v>19</v>
      </c>
      <c r="CN197" s="58">
        <f>CM197*$E197*$F197*$H197*$L197*$CN$9</f>
        <v>479734.6176</v>
      </c>
      <c r="CO197" s="64"/>
      <c r="CP197" s="58">
        <f>CO197*$E197*$F197*$H197*$L197*$CP$9</f>
        <v>0</v>
      </c>
      <c r="CQ197" s="114">
        <v>3</v>
      </c>
      <c r="CR197" s="58">
        <f>CQ197*$E197*$F197*$H197*$M197*$CR$9</f>
        <v>100545.88320000001</v>
      </c>
      <c r="CS197" s="114">
        <v>18</v>
      </c>
      <c r="CT197" s="58">
        <f>CS197*$E197*$F197*$H197*$N197*$CT$9</f>
        <v>695254.49280000001</v>
      </c>
      <c r="CU197" s="60"/>
      <c r="CV197" s="58">
        <f>CU197*E197*F197*H197</f>
        <v>0</v>
      </c>
      <c r="CW197" s="60"/>
      <c r="CX197" s="58"/>
      <c r="CY197" s="58"/>
      <c r="CZ197" s="58">
        <f>SUM(CY197*$E197*$F197*$H197*$K197*$R$9)</f>
        <v>0</v>
      </c>
      <c r="DA197" s="58"/>
      <c r="DB197" s="58"/>
      <c r="DC197" s="58"/>
      <c r="DD197" s="58"/>
      <c r="DE197" s="70">
        <f t="shared" ref="DE197:DF200" si="438">SUM(Q197+O197+AA197+S197+U197+AC197+Y197+W197+AE197+AI197+AG197+AK197+AM197+AQ197+BM197+BS197+AO197+BA197+BC197+CE197+CG197+CC197+CI197+CK197+BW197+BY197+AS197+AU197+AW197+AY197+BO197+BQ197+BU197+BE197+BG197+BI197+BK197+CA197+CM197+CO197+CQ197+CS197+CU197+CW197+DA197+DC197)</f>
        <v>284</v>
      </c>
      <c r="DF197" s="70">
        <f t="shared" si="438"/>
        <v>7112306.1743999999</v>
      </c>
      <c r="DG197" s="71">
        <v>2958</v>
      </c>
      <c r="DH197" s="71">
        <v>65238497.452799991</v>
      </c>
      <c r="DI197" s="72">
        <f t="shared" si="435"/>
        <v>3242</v>
      </c>
      <c r="DJ197" s="72">
        <f t="shared" si="435"/>
        <v>72350803.627199993</v>
      </c>
    </row>
    <row r="198" spans="1:114" s="1" customFormat="1" ht="75" hidden="1" x14ac:dyDescent="0.25">
      <c r="A198" s="23"/>
      <c r="B198" s="23">
        <v>154</v>
      </c>
      <c r="C198" s="48" t="s">
        <v>489</v>
      </c>
      <c r="D198" s="162" t="s">
        <v>490</v>
      </c>
      <c r="E198" s="50">
        <v>13916</v>
      </c>
      <c r="F198" s="51">
        <v>1.41</v>
      </c>
      <c r="G198" s="52"/>
      <c r="H198" s="53">
        <v>1</v>
      </c>
      <c r="I198" s="54"/>
      <c r="J198" s="54"/>
      <c r="K198" s="55">
        <v>1.4</v>
      </c>
      <c r="L198" s="55">
        <v>1.68</v>
      </c>
      <c r="M198" s="55">
        <v>2.23</v>
      </c>
      <c r="N198" s="56">
        <v>2.57</v>
      </c>
      <c r="O198" s="107">
        <v>30</v>
      </c>
      <c r="P198" s="58">
        <f>SUM(O198*$E198*$F198*$H198*$K198*$P$9)</f>
        <v>824105.5199999999</v>
      </c>
      <c r="Q198" s="64">
        <v>0</v>
      </c>
      <c r="R198" s="58">
        <f>SUM(Q198*$E198*$F198*$H198*$K198*$R$9)</f>
        <v>0</v>
      </c>
      <c r="S198" s="64">
        <v>0</v>
      </c>
      <c r="T198" s="60">
        <f>SUM(S198*$E198*$F198*$H198*$K198*$T$9)</f>
        <v>0</v>
      </c>
      <c r="U198" s="64">
        <v>0</v>
      </c>
      <c r="V198" s="58">
        <f>SUM(U198*$E198*$F198*$H198*$K198*$V$9)</f>
        <v>0</v>
      </c>
      <c r="W198" s="64"/>
      <c r="X198" s="58">
        <f>SUM(W198*$E198*$F198*$H198*$K198*$X$9)</f>
        <v>0</v>
      </c>
      <c r="Y198" s="64"/>
      <c r="Z198" s="60">
        <f>SUM(Y198*$E198*$F198*$H198*$K198*$Z$9)</f>
        <v>0</v>
      </c>
      <c r="AA198" s="105">
        <v>0</v>
      </c>
      <c r="AB198" s="58">
        <v>0</v>
      </c>
      <c r="AC198" s="64">
        <v>0</v>
      </c>
      <c r="AD198" s="58">
        <v>0</v>
      </c>
      <c r="AE198" s="64">
        <v>0</v>
      </c>
      <c r="AF198" s="58">
        <v>0</v>
      </c>
      <c r="AG198" s="64">
        <v>0</v>
      </c>
      <c r="AH198" s="58">
        <f>AG198*E198*F198*H198*K198</f>
        <v>0</v>
      </c>
      <c r="AI198" s="64">
        <v>0</v>
      </c>
      <c r="AJ198" s="58">
        <v>0</v>
      </c>
      <c r="AK198" s="64"/>
      <c r="AL198" s="58">
        <f>AK198*$E198*$F198*$H198*$L198*$AL$9</f>
        <v>0</v>
      </c>
      <c r="AM198" s="105"/>
      <c r="AN198" s="58">
        <f>SUM(AM198*$E198*$F198*$H198*$K198*$AN$9)</f>
        <v>0</v>
      </c>
      <c r="AO198" s="64"/>
      <c r="AP198" s="60">
        <f>SUM(AO198*$E198*$F198*$H198*$K198*$AP$9)</f>
        <v>0</v>
      </c>
      <c r="AQ198" s="64">
        <v>0</v>
      </c>
      <c r="AR198" s="58">
        <f>SUM(AQ198*$E198*$F198*$H198*$K198*$AR$9)</f>
        <v>0</v>
      </c>
      <c r="AS198" s="64">
        <v>0</v>
      </c>
      <c r="AT198" s="58">
        <f>SUM(AS198*$E198*$F198*$H198*$K198*$AT$9)</f>
        <v>0</v>
      </c>
      <c r="AU198" s="64"/>
      <c r="AV198" s="58">
        <f>SUM(AU198*$E198*$F198*$H198*$K198*$AV$9)</f>
        <v>0</v>
      </c>
      <c r="AW198" s="64"/>
      <c r="AX198" s="58">
        <f>SUM(AW198*$E198*$F198*$H198*$K198*$AX$9)</f>
        <v>0</v>
      </c>
      <c r="AY198" s="64"/>
      <c r="AZ198" s="58">
        <f>SUM(AY198*$E198*$F198*$H198*$K198*$AZ$9)</f>
        <v>0</v>
      </c>
      <c r="BA198" s="64">
        <v>0</v>
      </c>
      <c r="BB198" s="58">
        <f>SUM(BA198*$E198*$F198*$H198*$K198*$BB$9)</f>
        <v>0</v>
      </c>
      <c r="BC198" s="64">
        <v>0</v>
      </c>
      <c r="BD198" s="58">
        <f>SUM(BC198*$E198*$F198*$H198*$K198*$BD$9)</f>
        <v>0</v>
      </c>
      <c r="BE198" s="64">
        <v>0</v>
      </c>
      <c r="BF198" s="58">
        <f>SUM(BE198*$E198*$F198*$H198*$K198*$BF$9)</f>
        <v>0</v>
      </c>
      <c r="BG198" s="64">
        <v>0</v>
      </c>
      <c r="BH198" s="58">
        <f>SUM(BG198*$E198*$F198*$H198*$K198*$BH$9)</f>
        <v>0</v>
      </c>
      <c r="BI198" s="64">
        <v>0</v>
      </c>
      <c r="BJ198" s="58">
        <f>SUM(BI198*$E198*$F198*$H198*$K198*$BJ$9)</f>
        <v>0</v>
      </c>
      <c r="BK198" s="64"/>
      <c r="BL198" s="58">
        <f>SUM(BK198*$E198*$F198*$H198*$K198*$BL$9)</f>
        <v>0</v>
      </c>
      <c r="BM198" s="64">
        <v>0</v>
      </c>
      <c r="BN198" s="58">
        <f>BM198*$E198*$F198*$H198*$L198*$BN$9</f>
        <v>0</v>
      </c>
      <c r="BO198" s="115"/>
      <c r="BP198" s="58">
        <f>BO198*$E198*$F198*$H198*$L198*$BP$9</f>
        <v>0</v>
      </c>
      <c r="BQ198" s="124"/>
      <c r="BR198" s="60">
        <f>BQ198*$E198*$F198*$H198*$L198*$BR$9</f>
        <v>0</v>
      </c>
      <c r="BS198" s="60">
        <v>5</v>
      </c>
      <c r="BT198" s="58">
        <f>BS198*$E198*$F198*$H198*$L198*$BT$9</f>
        <v>164821.10399999996</v>
      </c>
      <c r="BU198" s="64"/>
      <c r="BV198" s="58">
        <f>BU198*$E198*$F198*$H198*$L198*$BV$9</f>
        <v>0</v>
      </c>
      <c r="BW198" s="73">
        <v>0</v>
      </c>
      <c r="BX198" s="58">
        <f>BW198*$E198*$F198*$H198*$L198*$BX$9</f>
        <v>0</v>
      </c>
      <c r="BY198" s="64"/>
      <c r="BZ198" s="58">
        <f>BY198*$E198*$F198*$H198*$L198*$BZ$9</f>
        <v>0</v>
      </c>
      <c r="CA198" s="73"/>
      <c r="CB198" s="67">
        <f>CA198*$E198*$F198*$H198*$L198*$CB$9</f>
        <v>0</v>
      </c>
      <c r="CC198" s="64">
        <v>0</v>
      </c>
      <c r="CD198" s="58">
        <f>CC198*$E198*$F198*$H198*$L198*$CD$9</f>
        <v>0</v>
      </c>
      <c r="CE198" s="64"/>
      <c r="CF198" s="58">
        <f>CE198*$E198*$F198*$H198*$L198*$CF$9</f>
        <v>0</v>
      </c>
      <c r="CG198" s="60">
        <v>12</v>
      </c>
      <c r="CH198" s="58">
        <f>CG198*$E198*$F198*$H198*$L198*$CH$9</f>
        <v>395570.6496</v>
      </c>
      <c r="CI198" s="64"/>
      <c r="CJ198" s="58">
        <f>CI198*$E198*$F198*$H198*$L198*$CJ$9</f>
        <v>0</v>
      </c>
      <c r="CK198" s="64"/>
      <c r="CL198" s="58">
        <f>CK198*$E198*$F198*$H198*$L198*$CL$9</f>
        <v>0</v>
      </c>
      <c r="CM198" s="64"/>
      <c r="CN198" s="58">
        <f>CM198*$E198*$F198*$H198*$L198*$CN$9</f>
        <v>0</v>
      </c>
      <c r="CO198" s="64">
        <v>0</v>
      </c>
      <c r="CP198" s="58">
        <f>CO198*$E198*$F198*$H198*$L198*$CP$9</f>
        <v>0</v>
      </c>
      <c r="CQ198" s="64">
        <v>0</v>
      </c>
      <c r="CR198" s="58">
        <f>CQ198*$E198*$F198*$H198*$M198*$CR$9</f>
        <v>0</v>
      </c>
      <c r="CS198" s="64"/>
      <c r="CT198" s="58">
        <f>CS198*$E198*$F198*$H198*$N198*$CT$9</f>
        <v>0</v>
      </c>
      <c r="CU198" s="60"/>
      <c r="CV198" s="58">
        <f>CU198*E198*F198*H198</f>
        <v>0</v>
      </c>
      <c r="CW198" s="60"/>
      <c r="CX198" s="58"/>
      <c r="CY198" s="58"/>
      <c r="CZ198" s="58">
        <f>SUM(CY198*$E198*$F198*$H198*$K198*$R$9)</f>
        <v>0</v>
      </c>
      <c r="DA198" s="58"/>
      <c r="DB198" s="58"/>
      <c r="DC198" s="58"/>
      <c r="DD198" s="58"/>
      <c r="DE198" s="70">
        <f t="shared" si="438"/>
        <v>47</v>
      </c>
      <c r="DF198" s="70">
        <f t="shared" si="438"/>
        <v>1384497.2736</v>
      </c>
      <c r="DG198" s="71">
        <v>69</v>
      </c>
      <c r="DH198" s="71">
        <v>1928406.9168</v>
      </c>
      <c r="DI198" s="72">
        <f t="shared" si="435"/>
        <v>116</v>
      </c>
      <c r="DJ198" s="72">
        <f t="shared" si="435"/>
        <v>3312904.1903999997</v>
      </c>
    </row>
    <row r="199" spans="1:114" s="1" customFormat="1" ht="21" hidden="1" customHeight="1" x14ac:dyDescent="0.25">
      <c r="A199" s="23"/>
      <c r="B199" s="23">
        <v>155</v>
      </c>
      <c r="C199" s="48" t="s">
        <v>491</v>
      </c>
      <c r="D199" s="162" t="s">
        <v>492</v>
      </c>
      <c r="E199" s="50">
        <v>13916</v>
      </c>
      <c r="F199" s="51">
        <v>2.58</v>
      </c>
      <c r="G199" s="52"/>
      <c r="H199" s="53">
        <v>1</v>
      </c>
      <c r="I199" s="54"/>
      <c r="J199" s="54"/>
      <c r="K199" s="55">
        <v>1.4</v>
      </c>
      <c r="L199" s="55">
        <v>1.68</v>
      </c>
      <c r="M199" s="55">
        <v>2.23</v>
      </c>
      <c r="N199" s="56">
        <v>2.57</v>
      </c>
      <c r="O199" s="77"/>
      <c r="P199" s="58">
        <f>SUM(O199*$E199*$F199*$H199*$K199*$P$9)</f>
        <v>0</v>
      </c>
      <c r="Q199" s="77"/>
      <c r="R199" s="58">
        <f>SUM(Q199*$E199*$F199*$H199*$K199*$R$9)</f>
        <v>0</v>
      </c>
      <c r="S199" s="77"/>
      <c r="T199" s="60">
        <f>SUM(S199*$E199*$F199*$H199*$K199*$T$9)</f>
        <v>0</v>
      </c>
      <c r="U199" s="77"/>
      <c r="V199" s="58">
        <f>SUM(U199*$E199*$F199*$H199*$K199*$V$9)</f>
        <v>0</v>
      </c>
      <c r="W199" s="77"/>
      <c r="X199" s="58">
        <f>SUM(W199*$E199*$F199*$H199*$K199*$X$9)</f>
        <v>0</v>
      </c>
      <c r="Y199" s="64"/>
      <c r="Z199" s="60">
        <f>SUM(Y199*$E199*$F199*$H199*$K199*$Z$9)</f>
        <v>0</v>
      </c>
      <c r="AA199" s="105"/>
      <c r="AB199" s="58"/>
      <c r="AC199" s="77"/>
      <c r="AD199" s="58"/>
      <c r="AE199" s="77"/>
      <c r="AF199" s="58"/>
      <c r="AG199" s="77"/>
      <c r="AH199" s="58">
        <f>AG199*E199*F199*H199*K199</f>
        <v>0</v>
      </c>
      <c r="AI199" s="77"/>
      <c r="AJ199" s="58"/>
      <c r="AK199" s="77"/>
      <c r="AL199" s="58">
        <f>AK199*$E199*$F199*$H199*$L199*$AL$9</f>
        <v>0</v>
      </c>
      <c r="AM199" s="105"/>
      <c r="AN199" s="58">
        <f>SUM(AM199*$E199*$F199*$H199*$K199*$AN$9)</f>
        <v>0</v>
      </c>
      <c r="AO199" s="77"/>
      <c r="AP199" s="60">
        <f>SUM(AO199*$E199*$F199*$H199*$K199*$AP$9)</f>
        <v>0</v>
      </c>
      <c r="AQ199" s="77"/>
      <c r="AR199" s="58">
        <f>SUM(AQ199*$E199*$F199*$H199*$K199*$AR$9)</f>
        <v>0</v>
      </c>
      <c r="AS199" s="77"/>
      <c r="AT199" s="58">
        <f>SUM(AS199*$E199*$F199*$H199*$K199*$AT$9)</f>
        <v>0</v>
      </c>
      <c r="AU199" s="77"/>
      <c r="AV199" s="58">
        <f>SUM(AU199*$E199*$F199*$H199*$K199*$AV$9)</f>
        <v>0</v>
      </c>
      <c r="AW199" s="77"/>
      <c r="AX199" s="58">
        <f>SUM(AW199*$E199*$F199*$H199*$K199*$AX$9)</f>
        <v>0</v>
      </c>
      <c r="AY199" s="64"/>
      <c r="AZ199" s="58">
        <f>SUM(AY199*$E199*$F199*$H199*$K199*$AZ$9)</f>
        <v>0</v>
      </c>
      <c r="BA199" s="77"/>
      <c r="BB199" s="58">
        <f>SUM(BA199*$E199*$F199*$H199*$K199*$BB$9)</f>
        <v>0</v>
      </c>
      <c r="BC199" s="77"/>
      <c r="BD199" s="58">
        <f>SUM(BC199*$E199*$F199*$H199*$K199*$BD$9)</f>
        <v>0</v>
      </c>
      <c r="BE199" s="77"/>
      <c r="BF199" s="58">
        <f>SUM(BE199*$E199*$F199*$H199*$K199*$BF$9)</f>
        <v>0</v>
      </c>
      <c r="BG199" s="77"/>
      <c r="BH199" s="58">
        <f>SUM(BG199*$E199*$F199*$H199*$K199*$BH$9)</f>
        <v>0</v>
      </c>
      <c r="BI199" s="77"/>
      <c r="BJ199" s="58">
        <f>SUM(BI199*$E199*$F199*$H199*$K199*$BJ$9)</f>
        <v>0</v>
      </c>
      <c r="BK199" s="64"/>
      <c r="BL199" s="58">
        <f>SUM(BK199*$E199*$F199*$H199*$K199*$BL$9)</f>
        <v>0</v>
      </c>
      <c r="BM199" s="77"/>
      <c r="BN199" s="58">
        <f>BM199*$E199*$F199*$H199*$L199*$BN$9</f>
        <v>0</v>
      </c>
      <c r="BO199" s="77"/>
      <c r="BP199" s="58">
        <f>BO199*$E199*$F199*$H199*$L199*$BP$9</f>
        <v>0</v>
      </c>
      <c r="BQ199" s="156"/>
      <c r="BR199" s="60">
        <f>BQ199*$E199*$F199*$H199*$L199*$BR$9</f>
        <v>0</v>
      </c>
      <c r="BS199" s="77"/>
      <c r="BT199" s="58">
        <f>BS199*$E199*$F199*$H199*$L199*$BT$9</f>
        <v>0</v>
      </c>
      <c r="BU199" s="77"/>
      <c r="BV199" s="58">
        <f>BU199*$E199*$F199*$H199*$L199*$BV$9</f>
        <v>0</v>
      </c>
      <c r="BW199" s="78"/>
      <c r="BX199" s="58">
        <f>BW199*$E199*$F199*$H199*$L199*$BX$9</f>
        <v>0</v>
      </c>
      <c r="BY199" s="77"/>
      <c r="BZ199" s="58">
        <f>BY199*$E199*$F199*$H199*$L199*$BZ$9</f>
        <v>0</v>
      </c>
      <c r="CA199" s="78"/>
      <c r="CB199" s="67">
        <f>CA199*$E199*$F199*$H199*$L199*$CB$9</f>
        <v>0</v>
      </c>
      <c r="CC199" s="77"/>
      <c r="CD199" s="58">
        <f>CC199*$E199*$F199*$H199*$L199*$CD$9</f>
        <v>0</v>
      </c>
      <c r="CE199" s="77"/>
      <c r="CF199" s="58">
        <f>CE199*$E199*$F199*$H199*$L199*$CF$9</f>
        <v>0</v>
      </c>
      <c r="CG199" s="107"/>
      <c r="CH199" s="58">
        <f>CG199*$E199*$F199*$H199*$L199*$CH$9</f>
        <v>0</v>
      </c>
      <c r="CI199" s="77"/>
      <c r="CJ199" s="58">
        <f>CI199*$E199*$F199*$H199*$L199*$CJ$9</f>
        <v>0</v>
      </c>
      <c r="CK199" s="64"/>
      <c r="CL199" s="58">
        <f>CK199*$E199*$F199*$H199*$L199*$CL$9</f>
        <v>0</v>
      </c>
      <c r="CM199" s="64"/>
      <c r="CN199" s="58">
        <f>CM199*$E199*$F199*$H199*$L199*$CN$9</f>
        <v>0</v>
      </c>
      <c r="CO199" s="77"/>
      <c r="CP199" s="58">
        <f>CO199*$E199*$F199*$H199*$L199*$CP$9</f>
        <v>0</v>
      </c>
      <c r="CQ199" s="77"/>
      <c r="CR199" s="58">
        <f>CQ199*$E199*$F199*$H199*$M199*$CR$9</f>
        <v>0</v>
      </c>
      <c r="CS199" s="77"/>
      <c r="CT199" s="58">
        <f>CS199*$E199*$F199*$H199*$N199*$CT$9</f>
        <v>0</v>
      </c>
      <c r="CU199" s="60"/>
      <c r="CV199" s="58">
        <f>CU199*E199*F199*H199</f>
        <v>0</v>
      </c>
      <c r="CW199" s="60"/>
      <c r="CX199" s="58"/>
      <c r="CY199" s="58"/>
      <c r="CZ199" s="58">
        <f>SUM(CY199*$E199*$F199*$H199*$K199*$R$9)</f>
        <v>0</v>
      </c>
      <c r="DA199" s="58"/>
      <c r="DB199" s="58"/>
      <c r="DC199" s="58"/>
      <c r="DD199" s="58"/>
      <c r="DE199" s="70">
        <f t="shared" si="438"/>
        <v>0</v>
      </c>
      <c r="DF199" s="70">
        <f t="shared" si="438"/>
        <v>0</v>
      </c>
      <c r="DG199" s="71">
        <v>0</v>
      </c>
      <c r="DH199" s="71">
        <v>0</v>
      </c>
      <c r="DI199" s="72">
        <f t="shared" si="435"/>
        <v>0</v>
      </c>
      <c r="DJ199" s="72">
        <f t="shared" si="435"/>
        <v>0</v>
      </c>
    </row>
    <row r="200" spans="1:114" s="1" customFormat="1" ht="30" hidden="1" x14ac:dyDescent="0.25">
      <c r="A200" s="23"/>
      <c r="B200" s="23">
        <v>156</v>
      </c>
      <c r="C200" s="48" t="s">
        <v>493</v>
      </c>
      <c r="D200" s="162" t="s">
        <v>494</v>
      </c>
      <c r="E200" s="50">
        <v>13916</v>
      </c>
      <c r="F200" s="113">
        <v>12.27</v>
      </c>
      <c r="G200" s="52"/>
      <c r="H200" s="53">
        <v>1</v>
      </c>
      <c r="I200" s="54"/>
      <c r="J200" s="54"/>
      <c r="K200" s="55">
        <v>1.4</v>
      </c>
      <c r="L200" s="55">
        <v>1.68</v>
      </c>
      <c r="M200" s="55">
        <v>2.23</v>
      </c>
      <c r="N200" s="56">
        <v>2.57</v>
      </c>
      <c r="O200" s="77"/>
      <c r="P200" s="58">
        <f>SUM(O200*$E200*$F200*$H200*$K200*$P$9)</f>
        <v>0</v>
      </c>
      <c r="Q200" s="77"/>
      <c r="R200" s="58">
        <f>SUM(Q200*$E200*$F200*$H200*$K200*$R$9)</f>
        <v>0</v>
      </c>
      <c r="S200" s="77"/>
      <c r="T200" s="60">
        <f>SUM(S200*$E200*$F200*$H200*$K200*$T$9)</f>
        <v>0</v>
      </c>
      <c r="U200" s="77"/>
      <c r="V200" s="58">
        <f>SUM(U200*$E200*$F200*$H200*$K200*$V$9)</f>
        <v>0</v>
      </c>
      <c r="W200" s="77"/>
      <c r="X200" s="58">
        <f>SUM(W200*$E200*$F200*$H200*$K200*$X$9)</f>
        <v>0</v>
      </c>
      <c r="Y200" s="64"/>
      <c r="Z200" s="60">
        <f>SUM(Y200*$E200*$F200*$H200*$K200*$Z$9)</f>
        <v>0</v>
      </c>
      <c r="AA200" s="105"/>
      <c r="AB200" s="58"/>
      <c r="AC200" s="77"/>
      <c r="AD200" s="58"/>
      <c r="AE200" s="77"/>
      <c r="AF200" s="58"/>
      <c r="AG200" s="77"/>
      <c r="AH200" s="58">
        <f>AG200*E200*F200*H200*K200</f>
        <v>0</v>
      </c>
      <c r="AI200" s="77"/>
      <c r="AJ200" s="58"/>
      <c r="AK200" s="77"/>
      <c r="AL200" s="58">
        <f>AK200*$E200*$F200*$H200*$L200*$AL$9</f>
        <v>0</v>
      </c>
      <c r="AM200" s="105"/>
      <c r="AN200" s="58">
        <f>SUM(AM200*$E200*$F200*$H200*$K200*$AN$9)</f>
        <v>0</v>
      </c>
      <c r="AO200" s="77"/>
      <c r="AP200" s="60">
        <f>SUM(AO200*$E200*$F200*$H200*$K200*$AP$9)</f>
        <v>0</v>
      </c>
      <c r="AQ200" s="77"/>
      <c r="AR200" s="58">
        <f>SUM(AQ200*$E200*$F200*$H200*$K200*$AR$9)</f>
        <v>0</v>
      </c>
      <c r="AS200" s="77"/>
      <c r="AT200" s="58">
        <f>SUM(AS200*$E200*$F200*$H200*$K200*$AT$9)</f>
        <v>0</v>
      </c>
      <c r="AU200" s="77"/>
      <c r="AV200" s="58">
        <f>SUM(AU200*$E200*$F200*$H200*$K200*$AV$9)</f>
        <v>0</v>
      </c>
      <c r="AW200" s="77"/>
      <c r="AX200" s="58">
        <f>SUM(AW200*$E200*$F200*$H200*$K200*$AX$9)</f>
        <v>0</v>
      </c>
      <c r="AY200" s="77"/>
      <c r="AZ200" s="58">
        <f>SUM(AY200*$E200*$F200*$H200*$K200*$AZ$9)</f>
        <v>0</v>
      </c>
      <c r="BA200" s="77"/>
      <c r="BB200" s="58">
        <f>SUM(BA200*$E200*$F200*$H200*$K200*$BB$9)</f>
        <v>0</v>
      </c>
      <c r="BC200" s="77"/>
      <c r="BD200" s="58">
        <f>SUM(BC200*$E200*$F200*$H200*$K200*$BD$9)</f>
        <v>0</v>
      </c>
      <c r="BE200" s="77"/>
      <c r="BF200" s="58">
        <f>SUM(BE200*$E200*$F200*$H200*$K200*$BF$9)</f>
        <v>0</v>
      </c>
      <c r="BG200" s="77"/>
      <c r="BH200" s="58">
        <f>SUM(BG200*$E200*$F200*$H200*$K200*$BH$9)</f>
        <v>0</v>
      </c>
      <c r="BI200" s="77"/>
      <c r="BJ200" s="58">
        <f>SUM(BI200*$E200*$F200*$H200*$K200*$BJ$9)</f>
        <v>0</v>
      </c>
      <c r="BK200" s="77"/>
      <c r="BL200" s="58">
        <f>SUM(BK200*$E200*$F200*$H200*$K200*$BL$9)</f>
        <v>0</v>
      </c>
      <c r="BM200" s="77"/>
      <c r="BN200" s="58">
        <f>BM200*$E200*$F200*$H200*$L200*$BN$9</f>
        <v>0</v>
      </c>
      <c r="BO200" s="77"/>
      <c r="BP200" s="58">
        <f>BO200*$E200*$F200*$H200*$L200*$BP$9</f>
        <v>0</v>
      </c>
      <c r="BQ200" s="156"/>
      <c r="BR200" s="60">
        <f>BQ200*$E200*$F200*$H200*$L200*$BR$9</f>
        <v>0</v>
      </c>
      <c r="BS200" s="77"/>
      <c r="BT200" s="58">
        <f>BS200*$E200*$F200*$H200*$L200*$BT$9</f>
        <v>0</v>
      </c>
      <c r="BU200" s="77"/>
      <c r="BV200" s="58">
        <f>BU200*$E200*$F200*$H200*$L200*$BV$9</f>
        <v>0</v>
      </c>
      <c r="BW200" s="78"/>
      <c r="BX200" s="58">
        <f>BW200*$E200*$F200*$H200*$L200*$BX$9</f>
        <v>0</v>
      </c>
      <c r="BY200" s="77"/>
      <c r="BZ200" s="58">
        <f>BY200*$E200*$F200*$H200*$L200*$BZ$9</f>
        <v>0</v>
      </c>
      <c r="CA200" s="78"/>
      <c r="CB200" s="67">
        <f>CA200*$E200*$F200*$H200*$L200*$CB$9</f>
        <v>0</v>
      </c>
      <c r="CC200" s="77"/>
      <c r="CD200" s="58">
        <f>CC200*$E200*$F200*$H200*$L200*$CD$9</f>
        <v>0</v>
      </c>
      <c r="CE200" s="77"/>
      <c r="CF200" s="58">
        <f>CE200*$E200*$F200*$H200*$L200*$CF$9</f>
        <v>0</v>
      </c>
      <c r="CG200" s="107"/>
      <c r="CH200" s="58">
        <f>CG200*$E200*$F200*$H200*$L200*$CH$9</f>
        <v>0</v>
      </c>
      <c r="CI200" s="77"/>
      <c r="CJ200" s="58">
        <f>CI200*$E200*$F200*$H200*$L200*$CJ$9</f>
        <v>0</v>
      </c>
      <c r="CK200" s="77"/>
      <c r="CL200" s="58">
        <f>CK200*$E200*$F200*$H200*$L200*$CL$9</f>
        <v>0</v>
      </c>
      <c r="CM200" s="77"/>
      <c r="CN200" s="58">
        <f>CM200*$E200*$F200*$H200*$L200*$CN$9</f>
        <v>0</v>
      </c>
      <c r="CO200" s="77"/>
      <c r="CP200" s="58">
        <f>CO200*$E200*$F200*$H200*$L200*$CP$9</f>
        <v>0</v>
      </c>
      <c r="CQ200" s="77"/>
      <c r="CR200" s="58">
        <f>CQ200*$E200*$F200*$H200*$M200*$CR$9</f>
        <v>0</v>
      </c>
      <c r="CS200" s="77"/>
      <c r="CT200" s="58">
        <f>CS200*$E200*$F200*$H200*$N200*$CT$9</f>
        <v>0</v>
      </c>
      <c r="CU200" s="60"/>
      <c r="CV200" s="58">
        <f>CU200*E200*F200*H200</f>
        <v>0</v>
      </c>
      <c r="CW200" s="60"/>
      <c r="CX200" s="58"/>
      <c r="CY200" s="58"/>
      <c r="CZ200" s="58">
        <f>SUM(CY200*$E200*$F200*$H200*$K200*$R$9)</f>
        <v>0</v>
      </c>
      <c r="DA200" s="58"/>
      <c r="DB200" s="58"/>
      <c r="DC200" s="58"/>
      <c r="DD200" s="58"/>
      <c r="DE200" s="70">
        <f t="shared" si="438"/>
        <v>0</v>
      </c>
      <c r="DF200" s="70">
        <f t="shared" si="438"/>
        <v>0</v>
      </c>
      <c r="DG200" s="71">
        <v>0</v>
      </c>
      <c r="DH200" s="71">
        <v>0</v>
      </c>
      <c r="DI200" s="72">
        <f t="shared" si="435"/>
        <v>0</v>
      </c>
      <c r="DJ200" s="72">
        <f t="shared" si="435"/>
        <v>0</v>
      </c>
    </row>
    <row r="201" spans="1:114" s="1" customFormat="1" ht="15" hidden="1" x14ac:dyDescent="0.25">
      <c r="A201" s="37">
        <v>36</v>
      </c>
      <c r="B201" s="37"/>
      <c r="C201" s="196" t="s">
        <v>495</v>
      </c>
      <c r="D201" s="161" t="s">
        <v>496</v>
      </c>
      <c r="E201" s="50">
        <v>13916</v>
      </c>
      <c r="F201" s="127"/>
      <c r="G201" s="52"/>
      <c r="H201" s="41"/>
      <c r="I201" s="42"/>
      <c r="J201" s="42"/>
      <c r="K201" s="99">
        <v>1.4</v>
      </c>
      <c r="L201" s="99">
        <v>1.68</v>
      </c>
      <c r="M201" s="99">
        <v>2.23</v>
      </c>
      <c r="N201" s="100">
        <v>2.57</v>
      </c>
      <c r="O201" s="118">
        <f t="shared" ref="O201:AT201" si="439">SUM(O202:O211)</f>
        <v>18</v>
      </c>
      <c r="P201" s="118">
        <f t="shared" si="439"/>
        <v>2108130.7987935999</v>
      </c>
      <c r="Q201" s="118">
        <f t="shared" si="439"/>
        <v>0</v>
      </c>
      <c r="R201" s="118">
        <f t="shared" si="439"/>
        <v>0</v>
      </c>
      <c r="S201" s="118">
        <f t="shared" si="439"/>
        <v>80</v>
      </c>
      <c r="T201" s="118">
        <f t="shared" si="439"/>
        <v>623436.79999999993</v>
      </c>
      <c r="U201" s="118">
        <f t="shared" si="439"/>
        <v>0</v>
      </c>
      <c r="V201" s="118">
        <f t="shared" si="439"/>
        <v>0</v>
      </c>
      <c r="W201" s="118">
        <f t="shared" si="439"/>
        <v>0</v>
      </c>
      <c r="X201" s="118">
        <f t="shared" si="439"/>
        <v>0</v>
      </c>
      <c r="Y201" s="118">
        <f t="shared" si="439"/>
        <v>12</v>
      </c>
      <c r="Z201" s="118">
        <f t="shared" si="439"/>
        <v>551099.58395520004</v>
      </c>
      <c r="AA201" s="118">
        <f t="shared" si="439"/>
        <v>0</v>
      </c>
      <c r="AB201" s="118">
        <f t="shared" si="439"/>
        <v>0</v>
      </c>
      <c r="AC201" s="118">
        <f t="shared" si="439"/>
        <v>0</v>
      </c>
      <c r="AD201" s="118">
        <f t="shared" si="439"/>
        <v>0</v>
      </c>
      <c r="AE201" s="118">
        <f t="shared" si="439"/>
        <v>0</v>
      </c>
      <c r="AF201" s="118">
        <f t="shared" si="439"/>
        <v>0</v>
      </c>
      <c r="AG201" s="118">
        <f t="shared" si="439"/>
        <v>3</v>
      </c>
      <c r="AH201" s="118">
        <f t="shared" si="439"/>
        <v>32730.432000000001</v>
      </c>
      <c r="AI201" s="118">
        <f t="shared" si="439"/>
        <v>3</v>
      </c>
      <c r="AJ201" s="118">
        <f t="shared" si="439"/>
        <v>28054.655999999999</v>
      </c>
      <c r="AK201" s="118">
        <f t="shared" si="439"/>
        <v>0</v>
      </c>
      <c r="AL201" s="118">
        <f t="shared" si="439"/>
        <v>0</v>
      </c>
      <c r="AM201" s="118">
        <f t="shared" si="439"/>
        <v>0</v>
      </c>
      <c r="AN201" s="118">
        <f t="shared" si="439"/>
        <v>0</v>
      </c>
      <c r="AO201" s="118">
        <f t="shared" si="439"/>
        <v>0</v>
      </c>
      <c r="AP201" s="118">
        <f t="shared" si="439"/>
        <v>0</v>
      </c>
      <c r="AQ201" s="118">
        <f t="shared" si="439"/>
        <v>0</v>
      </c>
      <c r="AR201" s="118">
        <f t="shared" si="439"/>
        <v>0</v>
      </c>
      <c r="AS201" s="118">
        <f t="shared" si="439"/>
        <v>0</v>
      </c>
      <c r="AT201" s="118">
        <f t="shared" si="439"/>
        <v>0</v>
      </c>
      <c r="AU201" s="118">
        <f t="shared" ref="AU201:DF201" si="440">SUM(AU202:AU211)</f>
        <v>0</v>
      </c>
      <c r="AV201" s="118">
        <f t="shared" si="440"/>
        <v>0</v>
      </c>
      <c r="AW201" s="118">
        <f t="shared" si="440"/>
        <v>0</v>
      </c>
      <c r="AX201" s="118">
        <f t="shared" si="440"/>
        <v>0</v>
      </c>
      <c r="AY201" s="118">
        <f t="shared" si="440"/>
        <v>0</v>
      </c>
      <c r="AZ201" s="118">
        <f t="shared" si="440"/>
        <v>0</v>
      </c>
      <c r="BA201" s="118">
        <f t="shared" si="440"/>
        <v>0</v>
      </c>
      <c r="BB201" s="118">
        <f t="shared" si="440"/>
        <v>0</v>
      </c>
      <c r="BC201" s="118">
        <f t="shared" si="440"/>
        <v>0</v>
      </c>
      <c r="BD201" s="118">
        <f t="shared" si="440"/>
        <v>0</v>
      </c>
      <c r="BE201" s="118">
        <f t="shared" si="440"/>
        <v>0</v>
      </c>
      <c r="BF201" s="118">
        <f t="shared" si="440"/>
        <v>0</v>
      </c>
      <c r="BG201" s="118">
        <f t="shared" si="440"/>
        <v>0</v>
      </c>
      <c r="BH201" s="118">
        <f t="shared" si="440"/>
        <v>0</v>
      </c>
      <c r="BI201" s="118">
        <f t="shared" si="440"/>
        <v>0</v>
      </c>
      <c r="BJ201" s="118">
        <f t="shared" si="440"/>
        <v>0</v>
      </c>
      <c r="BK201" s="118">
        <f t="shared" si="440"/>
        <v>0</v>
      </c>
      <c r="BL201" s="118">
        <f t="shared" si="440"/>
        <v>0</v>
      </c>
      <c r="BM201" s="118">
        <f t="shared" si="440"/>
        <v>0</v>
      </c>
      <c r="BN201" s="118">
        <f t="shared" si="440"/>
        <v>0</v>
      </c>
      <c r="BO201" s="118">
        <f t="shared" si="440"/>
        <v>0</v>
      </c>
      <c r="BP201" s="118">
        <f t="shared" si="440"/>
        <v>0</v>
      </c>
      <c r="BQ201" s="118">
        <f t="shared" si="440"/>
        <v>144</v>
      </c>
      <c r="BR201" s="118">
        <f t="shared" si="440"/>
        <v>18982727.214474238</v>
      </c>
      <c r="BS201" s="118">
        <f t="shared" si="440"/>
        <v>0</v>
      </c>
      <c r="BT201" s="118">
        <f t="shared" si="440"/>
        <v>0</v>
      </c>
      <c r="BU201" s="118">
        <f t="shared" si="440"/>
        <v>76</v>
      </c>
      <c r="BV201" s="118">
        <f t="shared" si="440"/>
        <v>10018661.585416958</v>
      </c>
      <c r="BW201" s="118">
        <f t="shared" si="440"/>
        <v>0</v>
      </c>
      <c r="BX201" s="118">
        <f t="shared" si="440"/>
        <v>0</v>
      </c>
      <c r="BY201" s="118">
        <f t="shared" si="440"/>
        <v>0</v>
      </c>
      <c r="BZ201" s="118">
        <f t="shared" si="440"/>
        <v>0</v>
      </c>
      <c r="CA201" s="118">
        <f t="shared" si="440"/>
        <v>0</v>
      </c>
      <c r="CB201" s="118">
        <f t="shared" si="440"/>
        <v>0</v>
      </c>
      <c r="CC201" s="118">
        <f t="shared" si="440"/>
        <v>0</v>
      </c>
      <c r="CD201" s="118">
        <f t="shared" si="440"/>
        <v>0</v>
      </c>
      <c r="CE201" s="118">
        <f t="shared" si="440"/>
        <v>0</v>
      </c>
      <c r="CF201" s="118">
        <f t="shared" si="440"/>
        <v>0</v>
      </c>
      <c r="CG201" s="118">
        <f t="shared" si="440"/>
        <v>0</v>
      </c>
      <c r="CH201" s="118">
        <f t="shared" si="440"/>
        <v>0</v>
      </c>
      <c r="CI201" s="118">
        <f t="shared" si="440"/>
        <v>0</v>
      </c>
      <c r="CJ201" s="118">
        <f t="shared" si="440"/>
        <v>0</v>
      </c>
      <c r="CK201" s="118">
        <f t="shared" si="440"/>
        <v>0</v>
      </c>
      <c r="CL201" s="118">
        <f t="shared" si="440"/>
        <v>0</v>
      </c>
      <c r="CM201" s="118">
        <f t="shared" si="440"/>
        <v>0</v>
      </c>
      <c r="CN201" s="118">
        <f t="shared" si="440"/>
        <v>0</v>
      </c>
      <c r="CO201" s="118">
        <f t="shared" si="440"/>
        <v>0</v>
      </c>
      <c r="CP201" s="118">
        <f t="shared" si="440"/>
        <v>0</v>
      </c>
      <c r="CQ201" s="118">
        <f t="shared" si="440"/>
        <v>0</v>
      </c>
      <c r="CR201" s="118">
        <f t="shared" si="440"/>
        <v>0</v>
      </c>
      <c r="CS201" s="118">
        <f t="shared" si="440"/>
        <v>4</v>
      </c>
      <c r="CT201" s="118">
        <f t="shared" si="440"/>
        <v>566848.60726815998</v>
      </c>
      <c r="CU201" s="118">
        <f t="shared" si="440"/>
        <v>0</v>
      </c>
      <c r="CV201" s="118">
        <f t="shared" si="440"/>
        <v>0</v>
      </c>
      <c r="CW201" s="118">
        <f t="shared" si="440"/>
        <v>0</v>
      </c>
      <c r="CX201" s="118">
        <f t="shared" si="440"/>
        <v>0</v>
      </c>
      <c r="CY201" s="118">
        <f t="shared" si="440"/>
        <v>0</v>
      </c>
      <c r="CZ201" s="118">
        <f t="shared" si="440"/>
        <v>0</v>
      </c>
      <c r="DA201" s="118">
        <f t="shared" si="440"/>
        <v>0</v>
      </c>
      <c r="DB201" s="118">
        <f t="shared" si="440"/>
        <v>0</v>
      </c>
      <c r="DC201" s="118">
        <f t="shared" si="440"/>
        <v>0</v>
      </c>
      <c r="DD201" s="118">
        <f t="shared" si="440"/>
        <v>0</v>
      </c>
      <c r="DE201" s="118">
        <f t="shared" si="440"/>
        <v>340</v>
      </c>
      <c r="DF201" s="118">
        <f t="shared" si="440"/>
        <v>32911689.677908156</v>
      </c>
      <c r="DG201" s="46">
        <v>1517</v>
      </c>
      <c r="DH201" s="46">
        <v>48229839.096922562</v>
      </c>
      <c r="DI201" s="47">
        <f t="shared" si="435"/>
        <v>1857</v>
      </c>
      <c r="DJ201" s="47">
        <f t="shared" si="435"/>
        <v>81141528.774830714</v>
      </c>
    </row>
    <row r="202" spans="1:114" s="1" customFormat="1" ht="30" hidden="1" x14ac:dyDescent="0.25">
      <c r="A202" s="23"/>
      <c r="B202" s="23">
        <v>157</v>
      </c>
      <c r="C202" s="74" t="s">
        <v>497</v>
      </c>
      <c r="D202" s="162" t="s">
        <v>498</v>
      </c>
      <c r="E202" s="50">
        <v>13916</v>
      </c>
      <c r="F202" s="51">
        <v>7.86</v>
      </c>
      <c r="G202" s="52"/>
      <c r="H202" s="141">
        <v>0.8</v>
      </c>
      <c r="I202" s="54"/>
      <c r="J202" s="54"/>
      <c r="K202" s="55">
        <v>1.4</v>
      </c>
      <c r="L202" s="55">
        <v>1.68</v>
      </c>
      <c r="M202" s="55">
        <v>2.23</v>
      </c>
      <c r="N202" s="56">
        <v>2.57</v>
      </c>
      <c r="O202" s="107">
        <v>5</v>
      </c>
      <c r="P202" s="58">
        <f>SUM(O202*$E202*$F202*$H202*$K202*$P$9)</f>
        <v>612526.65599999996</v>
      </c>
      <c r="Q202" s="64"/>
      <c r="R202" s="58">
        <f>SUM(Q202*$E202*$F202*$H202*$K202*$R$9)</f>
        <v>0</v>
      </c>
      <c r="S202" s="64"/>
      <c r="T202" s="60">
        <f>SUM(S202*$E202*$F202*$H202*$K202*$T$9)</f>
        <v>0</v>
      </c>
      <c r="U202" s="64"/>
      <c r="V202" s="58">
        <f>SUM(U202*$E202*$F202*$H202*$K202*$V$9)</f>
        <v>0</v>
      </c>
      <c r="W202" s="64"/>
      <c r="X202" s="58">
        <f>SUM(W202*$E202*$F202*$H202*$K202*$X$9)</f>
        <v>0</v>
      </c>
      <c r="Y202" s="64"/>
      <c r="Z202" s="60">
        <f>SUM(Y202*$E202*$F202*$H202*$K202*$Z$9)</f>
        <v>0</v>
      </c>
      <c r="AA202" s="105"/>
      <c r="AB202" s="58"/>
      <c r="AC202" s="64"/>
      <c r="AD202" s="58"/>
      <c r="AE202" s="64"/>
      <c r="AF202" s="58"/>
      <c r="AG202" s="64"/>
      <c r="AH202" s="58">
        <f>AG202*E202*F202*H202*K202</f>
        <v>0</v>
      </c>
      <c r="AI202" s="64"/>
      <c r="AJ202" s="58"/>
      <c r="AK202" s="64"/>
      <c r="AL202" s="58">
        <f>AK202*$E202*$F202*$H202*$L202*$AL$9</f>
        <v>0</v>
      </c>
      <c r="AM202" s="105"/>
      <c r="AN202" s="58">
        <f>SUM(AM202*$E202*$F202*$H202*$K202*$AN$9)</f>
        <v>0</v>
      </c>
      <c r="AO202" s="64"/>
      <c r="AP202" s="60">
        <f>SUM(AO202*$E202*$F202*$H202*$K202*$AP$9)</f>
        <v>0</v>
      </c>
      <c r="AQ202" s="64"/>
      <c r="AR202" s="58">
        <f>SUM(AQ202*$E202*$F202*$H202*$K202*$AR$9)</f>
        <v>0</v>
      </c>
      <c r="AS202" s="64"/>
      <c r="AT202" s="58">
        <f>SUM(AS202*$E202*$F202*$H202*$K202*$AT$9)</f>
        <v>0</v>
      </c>
      <c r="AU202" s="64"/>
      <c r="AV202" s="58">
        <f>SUM(AU202*$E202*$F202*$H202*$K202*$AV$9)</f>
        <v>0</v>
      </c>
      <c r="AW202" s="64"/>
      <c r="AX202" s="58">
        <f>SUM(AW202*$E202*$F202*$H202*$K202*$AX$9)</f>
        <v>0</v>
      </c>
      <c r="AY202" s="64"/>
      <c r="AZ202" s="58">
        <f>SUM(AY202*$E202*$F202*$H202*$K202*$AZ$9)</f>
        <v>0</v>
      </c>
      <c r="BA202" s="64"/>
      <c r="BB202" s="58">
        <f>SUM(BA202*$E202*$F202*$H202*$K202*$BB$9)</f>
        <v>0</v>
      </c>
      <c r="BC202" s="64"/>
      <c r="BD202" s="58">
        <f>SUM(BC202*$E202*$F202*$H202*$K202*$BD$9)</f>
        <v>0</v>
      </c>
      <c r="BE202" s="64"/>
      <c r="BF202" s="58">
        <f>SUM(BE202*$E202*$F202*$H202*$K202*$BF$9)</f>
        <v>0</v>
      </c>
      <c r="BG202" s="64"/>
      <c r="BH202" s="58">
        <f>SUM(BG202*$E202*$F202*$H202*$K202*$BH$9)</f>
        <v>0</v>
      </c>
      <c r="BI202" s="64"/>
      <c r="BJ202" s="58">
        <f>SUM(BI202*$E202*$F202*$H202*$K202*$BJ$9)</f>
        <v>0</v>
      </c>
      <c r="BK202" s="64"/>
      <c r="BL202" s="58">
        <f>SUM(BK202*$E202*$F202*$H202*$K202*$BL$9)</f>
        <v>0</v>
      </c>
      <c r="BM202" s="64"/>
      <c r="BN202" s="58">
        <f>BM202*$E202*$F202*$H202*$L202*$BN$9</f>
        <v>0</v>
      </c>
      <c r="BO202" s="64"/>
      <c r="BP202" s="58">
        <f>BO202*$E202*$F202*$H202*$L202*$BP$9</f>
        <v>0</v>
      </c>
      <c r="BQ202" s="124"/>
      <c r="BR202" s="60">
        <f>BQ202*$E202*$F202*$H202*$L202*$BR$9</f>
        <v>0</v>
      </c>
      <c r="BS202" s="64"/>
      <c r="BT202" s="58">
        <f>BS202*$E202*$F202*$H202*$L202*$BT$9</f>
        <v>0</v>
      </c>
      <c r="BU202" s="64"/>
      <c r="BV202" s="58">
        <f>BU202*$E202*$F202*$H202*$L202*$BV$9</f>
        <v>0</v>
      </c>
      <c r="BW202" s="73"/>
      <c r="BX202" s="58">
        <f>BW202*$E202*$F202*$H202*$L202*$BX$9</f>
        <v>0</v>
      </c>
      <c r="BY202" s="64"/>
      <c r="BZ202" s="58">
        <f>BY202*$E202*$F202*$H202*$L202*$BZ$9</f>
        <v>0</v>
      </c>
      <c r="CA202" s="73"/>
      <c r="CB202" s="67">
        <f>CA202*$E202*$F202*$H202*$L202*$CB$9</f>
        <v>0</v>
      </c>
      <c r="CC202" s="64"/>
      <c r="CD202" s="58">
        <f>CC202*$E202*$F202*$H202*$L202*$CD$9</f>
        <v>0</v>
      </c>
      <c r="CE202" s="64"/>
      <c r="CF202" s="58">
        <f>CE202*$E202*$F202*$H202*$L202*$CF$9</f>
        <v>0</v>
      </c>
      <c r="CG202" s="60"/>
      <c r="CH202" s="58">
        <f>CG202*$E202*$F202*$H202*$L202*$CH$9</f>
        <v>0</v>
      </c>
      <c r="CI202" s="64"/>
      <c r="CJ202" s="58">
        <f>CI202*$E202*$F202*$H202*$L202*$CJ$9</f>
        <v>0</v>
      </c>
      <c r="CK202" s="64"/>
      <c r="CL202" s="58">
        <f>CK202*$E202*$F202*$H202*$L202*$CL$9</f>
        <v>0</v>
      </c>
      <c r="CM202" s="64"/>
      <c r="CN202" s="58">
        <f>CM202*$E202*$F202*$H202*$L202*$CN$9</f>
        <v>0</v>
      </c>
      <c r="CO202" s="64"/>
      <c r="CP202" s="58">
        <f>CO202*$E202*$F202*$H202*$L202*$CP$9</f>
        <v>0</v>
      </c>
      <c r="CQ202" s="64"/>
      <c r="CR202" s="58">
        <f>CQ202*$E202*$F202*$H202*$M202*$CR$9</f>
        <v>0</v>
      </c>
      <c r="CS202" s="115"/>
      <c r="CT202" s="58">
        <f>CS202*$E202*$F202*$H202*$N202*$CT$9</f>
        <v>0</v>
      </c>
      <c r="CU202" s="60"/>
      <c r="CV202" s="58">
        <f>CU202*E202*F202*H202</f>
        <v>0</v>
      </c>
      <c r="CW202" s="60"/>
      <c r="CX202" s="58"/>
      <c r="CY202" s="58"/>
      <c r="CZ202" s="58">
        <f>SUM(CY202*$E202*$F202*$H202*$K202*$R$9)</f>
        <v>0</v>
      </c>
      <c r="DA202" s="58"/>
      <c r="DB202" s="58"/>
      <c r="DC202" s="58"/>
      <c r="DD202" s="58"/>
      <c r="DE202" s="70">
        <f t="shared" ref="DE202:DF211" si="441">SUM(Q202+O202+AA202+S202+U202+AC202+Y202+W202+AE202+AI202+AG202+AK202+AM202+AQ202+BM202+BS202+AO202+BA202+BC202+CE202+CG202+CC202+CI202+CK202+BW202+BY202+AS202+AU202+AW202+AY202+BO202+BQ202+BU202+BE202+BG202+BI202+BK202+CA202+CM202+CO202+CQ202+CS202+CU202+CW202+DA202+DC202)</f>
        <v>5</v>
      </c>
      <c r="DF202" s="70">
        <f t="shared" si="441"/>
        <v>612526.65599999996</v>
      </c>
      <c r="DG202" s="71">
        <v>20</v>
      </c>
      <c r="DH202" s="71">
        <v>2450106.6239999998</v>
      </c>
      <c r="DI202" s="72">
        <f t="shared" si="435"/>
        <v>25</v>
      </c>
      <c r="DJ202" s="72">
        <f t="shared" si="435"/>
        <v>3062633.28</v>
      </c>
    </row>
    <row r="203" spans="1:114" s="1" customFormat="1" ht="45" hidden="1" x14ac:dyDescent="0.25">
      <c r="A203" s="23"/>
      <c r="B203" s="23">
        <v>158</v>
      </c>
      <c r="C203" s="74" t="s">
        <v>499</v>
      </c>
      <c r="D203" s="160" t="s">
        <v>500</v>
      </c>
      <c r="E203" s="50">
        <v>13916</v>
      </c>
      <c r="F203" s="51">
        <v>0.56000000000000005</v>
      </c>
      <c r="G203" s="52"/>
      <c r="H203" s="53">
        <v>1</v>
      </c>
      <c r="I203" s="54"/>
      <c r="J203" s="54"/>
      <c r="K203" s="55">
        <v>1.4</v>
      </c>
      <c r="L203" s="55">
        <v>1.68</v>
      </c>
      <c r="M203" s="55">
        <v>2.23</v>
      </c>
      <c r="N203" s="56">
        <v>2.57</v>
      </c>
      <c r="O203" s="77">
        <v>0</v>
      </c>
      <c r="P203" s="58">
        <f>SUM(O203*$E203*$F203*$H203*$K203*$P$9)</f>
        <v>0</v>
      </c>
      <c r="Q203" s="64">
        <v>0</v>
      </c>
      <c r="R203" s="58">
        <f>SUM(Q203*$E203*$F203*$H203*$K203*$R$9)</f>
        <v>0</v>
      </c>
      <c r="S203" s="64"/>
      <c r="T203" s="60">
        <f>SUM(S203*$E203*$F203*$H203*$K203*$T$9)</f>
        <v>0</v>
      </c>
      <c r="U203" s="64">
        <v>0</v>
      </c>
      <c r="V203" s="58">
        <f>SUM(U203*$E203*$F203*$H203*$K203*$V$9)</f>
        <v>0</v>
      </c>
      <c r="W203" s="64"/>
      <c r="X203" s="58">
        <f>SUM(W203*$E203*$F203*$H203*$K203*$X$9)</f>
        <v>0</v>
      </c>
      <c r="Y203" s="64"/>
      <c r="Z203" s="60">
        <f>SUM(Y203*$E203*$F203*$H203*$K203*$Z$9)</f>
        <v>0</v>
      </c>
      <c r="AA203" s="105"/>
      <c r="AB203" s="58"/>
      <c r="AC203" s="64"/>
      <c r="AD203" s="58"/>
      <c r="AE203" s="64"/>
      <c r="AF203" s="58"/>
      <c r="AG203" s="73">
        <v>3</v>
      </c>
      <c r="AH203" s="58">
        <f>AG203*E203*F203*H203*K203</f>
        <v>32730.432000000001</v>
      </c>
      <c r="AI203" s="64">
        <v>0</v>
      </c>
      <c r="AJ203" s="58">
        <v>0</v>
      </c>
      <c r="AK203" s="64">
        <v>0</v>
      </c>
      <c r="AL203" s="58">
        <f>AK203*$E203*$F203*$H203*$L203*$AL$9</f>
        <v>0</v>
      </c>
      <c r="AM203" s="105"/>
      <c r="AN203" s="58">
        <f>SUM(AM203*$E203*$F203*$H203*$K203*$AN$9)</f>
        <v>0</v>
      </c>
      <c r="AO203" s="64"/>
      <c r="AP203" s="60">
        <f>SUM(AO203*$E203*$F203*$H203*$K203*$AP$9)</f>
        <v>0</v>
      </c>
      <c r="AQ203" s="64">
        <v>0</v>
      </c>
      <c r="AR203" s="58">
        <f>SUM(AQ203*$E203*$F203*$H203*$K203*$AR$9)</f>
        <v>0</v>
      </c>
      <c r="AS203" s="64">
        <v>0</v>
      </c>
      <c r="AT203" s="58">
        <f>SUM(AS203*$E203*$F203*$H203*$K203*$AT$9)</f>
        <v>0</v>
      </c>
      <c r="AU203" s="64"/>
      <c r="AV203" s="58">
        <f>SUM(AU203*$E203*$F203*$H203*$K203*$AV$9)</f>
        <v>0</v>
      </c>
      <c r="AW203" s="64"/>
      <c r="AX203" s="58">
        <f>SUM(AW203*$E203*$F203*$H203*$K203*$AX$9)</f>
        <v>0</v>
      </c>
      <c r="AY203" s="64"/>
      <c r="AZ203" s="58">
        <f>SUM(AY203*$E203*$F203*$H203*$K203*$AZ$9)</f>
        <v>0</v>
      </c>
      <c r="BA203" s="64">
        <v>0</v>
      </c>
      <c r="BB203" s="58">
        <f>SUM(BA203*$E203*$F203*$H203*$K203*$BB$9)</f>
        <v>0</v>
      </c>
      <c r="BC203" s="64">
        <v>0</v>
      </c>
      <c r="BD203" s="58">
        <f>SUM(BC203*$E203*$F203*$H203*$K203*$BD$9)</f>
        <v>0</v>
      </c>
      <c r="BE203" s="64">
        <v>0</v>
      </c>
      <c r="BF203" s="58">
        <f>SUM(BE203*$E203*$F203*$H203*$K203*$BF$9)</f>
        <v>0</v>
      </c>
      <c r="BG203" s="64">
        <v>0</v>
      </c>
      <c r="BH203" s="58">
        <f>SUM(BG203*$E203*$F203*$H203*$K203*$BH$9)</f>
        <v>0</v>
      </c>
      <c r="BI203" s="64">
        <v>0</v>
      </c>
      <c r="BJ203" s="58">
        <f>SUM(BI203*$E203*$F203*$H203*$K203*$BJ$9)</f>
        <v>0</v>
      </c>
      <c r="BK203" s="64"/>
      <c r="BL203" s="58">
        <f>SUM(BK203*$E203*$F203*$H203*$K203*$BL$9)</f>
        <v>0</v>
      </c>
      <c r="BM203" s="64">
        <v>0</v>
      </c>
      <c r="BN203" s="58">
        <f>BM203*$E203*$F203*$H203*$L203*$BN$9</f>
        <v>0</v>
      </c>
      <c r="BO203" s="64">
        <v>0</v>
      </c>
      <c r="BP203" s="58">
        <f>BO203*$E203*$F203*$H203*$L203*$BP$9</f>
        <v>0</v>
      </c>
      <c r="BQ203" s="124">
        <v>0</v>
      </c>
      <c r="BR203" s="60">
        <f>BQ203*$E203*$F203*$H203*$L203*$BR$9</f>
        <v>0</v>
      </c>
      <c r="BS203" s="64">
        <v>0</v>
      </c>
      <c r="BT203" s="58">
        <f>BS203*$E203*$F203*$H203*$L203*$BT$9</f>
        <v>0</v>
      </c>
      <c r="BU203" s="64">
        <v>0</v>
      </c>
      <c r="BV203" s="58">
        <f>BU203*$E203*$F203*$H203*$L203*$BV$9</f>
        <v>0</v>
      </c>
      <c r="BW203" s="73"/>
      <c r="BX203" s="58">
        <f>BW203*$E203*$F203*$H203*$L203*$BX$9</f>
        <v>0</v>
      </c>
      <c r="BY203" s="64"/>
      <c r="BZ203" s="58">
        <f>BY203*$E203*$F203*$H203*$L203*$BZ$9</f>
        <v>0</v>
      </c>
      <c r="CA203" s="73"/>
      <c r="CB203" s="67">
        <f>CA203*$E203*$F203*$H203*$L203*$CB$9</f>
        <v>0</v>
      </c>
      <c r="CC203" s="64"/>
      <c r="CD203" s="58">
        <f>CC203*$E203*$F203*$H203*$L203*$CD$9</f>
        <v>0</v>
      </c>
      <c r="CE203" s="64"/>
      <c r="CF203" s="58">
        <f>CE203*$E203*$F203*$H203*$L203*$CF$9</f>
        <v>0</v>
      </c>
      <c r="CG203" s="60"/>
      <c r="CH203" s="58">
        <f>CG203*$E203*$F203*$H203*$L203*$CH$9</f>
        <v>0</v>
      </c>
      <c r="CI203" s="64">
        <v>0</v>
      </c>
      <c r="CJ203" s="58">
        <f>CI203*$E203*$F203*$H203*$L203*$CJ$9</f>
        <v>0</v>
      </c>
      <c r="CK203" s="64"/>
      <c r="CL203" s="58">
        <f>CK203*$E203*$F203*$H203*$L203*$CL$9</f>
        <v>0</v>
      </c>
      <c r="CM203" s="64"/>
      <c r="CN203" s="58">
        <f>CM203*$E203*$F203*$H203*$L203*$CN$9</f>
        <v>0</v>
      </c>
      <c r="CO203" s="64">
        <v>0</v>
      </c>
      <c r="CP203" s="58">
        <f>CO203*$E203*$F203*$H203*$L203*$CP$9</f>
        <v>0</v>
      </c>
      <c r="CQ203" s="64">
        <v>0</v>
      </c>
      <c r="CR203" s="58">
        <f>CQ203*$E203*$F203*$H203*$M203*$CR$9</f>
        <v>0</v>
      </c>
      <c r="CS203" s="64">
        <v>0</v>
      </c>
      <c r="CT203" s="58">
        <f>CS203*$E203*$F203*$H203*$N203*$CT$9</f>
        <v>0</v>
      </c>
      <c r="CU203" s="60"/>
      <c r="CV203" s="58">
        <f>CU203*E203*F203*H203</f>
        <v>0</v>
      </c>
      <c r="CW203" s="60"/>
      <c r="CX203" s="58"/>
      <c r="CY203" s="58"/>
      <c r="CZ203" s="58">
        <f>SUM(CY203*$E203*$F203*$H203*$K203*$R$9)</f>
        <v>0</v>
      </c>
      <c r="DA203" s="58"/>
      <c r="DB203" s="58"/>
      <c r="DC203" s="58"/>
      <c r="DD203" s="58"/>
      <c r="DE203" s="70">
        <f t="shared" si="441"/>
        <v>3</v>
      </c>
      <c r="DF203" s="70">
        <f t="shared" si="441"/>
        <v>32730.432000000001</v>
      </c>
      <c r="DG203" s="71">
        <v>100</v>
      </c>
      <c r="DH203" s="71">
        <v>1091014.3999999999</v>
      </c>
      <c r="DI203" s="72">
        <f t="shared" si="435"/>
        <v>103</v>
      </c>
      <c r="DJ203" s="72">
        <f t="shared" si="435"/>
        <v>1123744.8319999999</v>
      </c>
    </row>
    <row r="204" spans="1:114" s="1" customFormat="1" ht="36.75" hidden="1" customHeight="1" x14ac:dyDescent="0.25">
      <c r="A204" s="23"/>
      <c r="B204" s="23">
        <v>159</v>
      </c>
      <c r="C204" s="129" t="s">
        <v>501</v>
      </c>
      <c r="D204" s="172" t="s">
        <v>502</v>
      </c>
      <c r="E204" s="50">
        <v>13916</v>
      </c>
      <c r="F204" s="212">
        <v>0.45</v>
      </c>
      <c r="G204" s="213">
        <v>0.3</v>
      </c>
      <c r="H204" s="53">
        <v>1</v>
      </c>
      <c r="I204" s="54"/>
      <c r="J204" s="54"/>
      <c r="K204" s="55">
        <v>1.4</v>
      </c>
      <c r="L204" s="55">
        <v>1.68</v>
      </c>
      <c r="M204" s="55">
        <v>2.23</v>
      </c>
      <c r="N204" s="56">
        <v>2.57</v>
      </c>
      <c r="O204" s="77"/>
      <c r="P204" s="58"/>
      <c r="Q204" s="64"/>
      <c r="R204" s="58"/>
      <c r="S204" s="64"/>
      <c r="T204" s="133">
        <f t="shared" ref="T204" si="442">(S204*$E204*$F204*((1-$G204)+$G204*$K204*$H204))</f>
        <v>0</v>
      </c>
      <c r="U204" s="64"/>
      <c r="V204" s="58"/>
      <c r="W204" s="64"/>
      <c r="X204" s="58"/>
      <c r="Y204" s="64"/>
      <c r="Z204" s="133">
        <f t="shared" ref="Z204" si="443">(Y204*$E204*$F204*((1-$G204)+$G204*$K204*$H204))</f>
        <v>0</v>
      </c>
      <c r="AA204" s="105"/>
      <c r="AB204" s="58"/>
      <c r="AC204" s="64"/>
      <c r="AD204" s="133">
        <f t="shared" ref="AD204" si="444">(AC204*$E204*$F204*((1-$G204)+$G204*$K204*$H204))</f>
        <v>0</v>
      </c>
      <c r="AE204" s="64"/>
      <c r="AF204" s="58"/>
      <c r="AG204" s="73"/>
      <c r="AH204" s="58"/>
      <c r="AI204" s="64"/>
      <c r="AJ204" s="58"/>
      <c r="AK204" s="64"/>
      <c r="AL204" s="58"/>
      <c r="AM204" s="105"/>
      <c r="AN204" s="58"/>
      <c r="AO204" s="64"/>
      <c r="AP204" s="60"/>
      <c r="AQ204" s="64"/>
      <c r="AR204" s="58"/>
      <c r="AS204" s="64"/>
      <c r="AT204" s="58"/>
      <c r="AU204" s="64"/>
      <c r="AV204" s="58"/>
      <c r="AW204" s="64"/>
      <c r="AX204" s="58"/>
      <c r="AY204" s="64"/>
      <c r="AZ204" s="58"/>
      <c r="BA204" s="64"/>
      <c r="BB204" s="58"/>
      <c r="BC204" s="64"/>
      <c r="BD204" s="58"/>
      <c r="BE204" s="64"/>
      <c r="BF204" s="58"/>
      <c r="BG204" s="64"/>
      <c r="BH204" s="58"/>
      <c r="BI204" s="64"/>
      <c r="BJ204" s="58"/>
      <c r="BK204" s="64"/>
      <c r="BL204" s="58"/>
      <c r="BM204" s="64"/>
      <c r="BN204" s="58"/>
      <c r="BO204" s="64"/>
      <c r="BP204" s="58"/>
      <c r="BQ204" s="124"/>
      <c r="BR204" s="60"/>
      <c r="BS204" s="64"/>
      <c r="BT204" s="58"/>
      <c r="BU204" s="64"/>
      <c r="BV204" s="58"/>
      <c r="BW204" s="73"/>
      <c r="BX204" s="58"/>
      <c r="BY204" s="64"/>
      <c r="BZ204" s="58"/>
      <c r="CA204" s="73"/>
      <c r="CB204" s="67"/>
      <c r="CC204" s="64"/>
      <c r="CD204" s="58"/>
      <c r="CE204" s="64"/>
      <c r="CF204" s="58"/>
      <c r="CG204" s="60"/>
      <c r="CH204" s="133">
        <f t="shared" ref="CH204" si="445">(CG204*$E204*$F204*((1-$G204)+$G204*$L204*$H204))</f>
        <v>0</v>
      </c>
      <c r="CI204" s="64"/>
      <c r="CJ204" s="133">
        <f t="shared" ref="CJ204" si="446">(CI204*$E204*$F204*((1-$G204)+$G204*$L204*$H204))</f>
        <v>0</v>
      </c>
      <c r="CK204" s="64"/>
      <c r="CL204" s="133">
        <f t="shared" ref="CL204" si="447">(CK204*$E204*$F204*((1-$G204)+$G204*$K204*$H204))</f>
        <v>0</v>
      </c>
      <c r="CM204" s="64"/>
      <c r="CN204" s="133">
        <f>(CM204*$E204*$F204*((1-$G204)+$G204*$L204*$H204))</f>
        <v>0</v>
      </c>
      <c r="CO204" s="64"/>
      <c r="CP204" s="133">
        <f>(CO204*$E204*$F204*((1-$G204)+$G204*$L204*$H204))</f>
        <v>0</v>
      </c>
      <c r="CQ204" s="64"/>
      <c r="CR204" s="133">
        <f>(CQ204*$E204*$F204*((1-$G204)+$G204*$M204*$H204))</f>
        <v>0</v>
      </c>
      <c r="CS204" s="64"/>
      <c r="CT204" s="133">
        <f t="shared" ref="CT204" si="448">(CS204*$E204*$F204*((1-$G204)+$G204*$N204*$H204))</f>
        <v>0</v>
      </c>
      <c r="CU204" s="60"/>
      <c r="CV204" s="58"/>
      <c r="CW204" s="60"/>
      <c r="CX204" s="58"/>
      <c r="CY204" s="58"/>
      <c r="CZ204" s="58"/>
      <c r="DA204" s="58"/>
      <c r="DB204" s="58"/>
      <c r="DC204" s="58"/>
      <c r="DD204" s="58"/>
      <c r="DE204" s="70">
        <f t="shared" si="441"/>
        <v>0</v>
      </c>
      <c r="DF204" s="70">
        <f t="shared" si="441"/>
        <v>0</v>
      </c>
      <c r="DG204" s="71">
        <v>0</v>
      </c>
      <c r="DH204" s="71">
        <v>0</v>
      </c>
      <c r="DI204" s="72">
        <f t="shared" si="435"/>
        <v>0</v>
      </c>
      <c r="DJ204" s="72">
        <f t="shared" si="435"/>
        <v>0</v>
      </c>
    </row>
    <row r="205" spans="1:114" s="1" customFormat="1" ht="60" hidden="1" x14ac:dyDescent="0.25">
      <c r="A205" s="23"/>
      <c r="B205" s="23">
        <v>160</v>
      </c>
      <c r="C205" s="74" t="s">
        <v>503</v>
      </c>
      <c r="D205" s="162" t="s">
        <v>504</v>
      </c>
      <c r="E205" s="50">
        <v>13916</v>
      </c>
      <c r="F205" s="51">
        <v>0.46</v>
      </c>
      <c r="G205" s="52"/>
      <c r="H205" s="53">
        <v>1</v>
      </c>
      <c r="I205" s="54"/>
      <c r="J205" s="54"/>
      <c r="K205" s="55">
        <v>1.4</v>
      </c>
      <c r="L205" s="55">
        <v>1.68</v>
      </c>
      <c r="M205" s="55">
        <v>2.23</v>
      </c>
      <c r="N205" s="56">
        <v>2.57</v>
      </c>
      <c r="O205" s="77">
        <v>0</v>
      </c>
      <c r="P205" s="58">
        <f>SUM(O205*$E205*$F205*$H205*$K205*$P$9)</f>
        <v>0</v>
      </c>
      <c r="Q205" s="64">
        <v>0</v>
      </c>
      <c r="R205" s="58">
        <f>SUM(Q205*$E205*$F205*$H205*$K205*$R$9)</f>
        <v>0</v>
      </c>
      <c r="S205" s="64">
        <v>0</v>
      </c>
      <c r="T205" s="60">
        <f>SUM(S205*$E205*$F205*$H205*$K205*$T$9)</f>
        <v>0</v>
      </c>
      <c r="U205" s="64">
        <v>0</v>
      </c>
      <c r="V205" s="58">
        <f>SUM(U205*$E205*$F205*$H205*$K205*$V$9)</f>
        <v>0</v>
      </c>
      <c r="W205" s="64">
        <v>0</v>
      </c>
      <c r="X205" s="58">
        <f>SUM(W205*$E205*$F205*$H205*$K205*$X$9)</f>
        <v>0</v>
      </c>
      <c r="Y205" s="64"/>
      <c r="Z205" s="60">
        <f>SUM(Y205*$E205*$F205*$H205*$K205*$Z$9)</f>
        <v>0</v>
      </c>
      <c r="AA205" s="105"/>
      <c r="AB205" s="58"/>
      <c r="AC205" s="64"/>
      <c r="AD205" s="58"/>
      <c r="AE205" s="64"/>
      <c r="AF205" s="58"/>
      <c r="AG205" s="64">
        <v>0</v>
      </c>
      <c r="AH205" s="58">
        <f>AG205*E205*F205*H205*K205</f>
        <v>0</v>
      </c>
      <c r="AI205" s="64">
        <v>0</v>
      </c>
      <c r="AJ205" s="58">
        <v>0</v>
      </c>
      <c r="AK205" s="64"/>
      <c r="AL205" s="58">
        <f>AK205*$E205*$F205*$H205*$L205*$AL$9</f>
        <v>0</v>
      </c>
      <c r="AM205" s="105"/>
      <c r="AN205" s="58">
        <f>SUM(AM205*$E205*$F205*$H205*$K205*$AN$9)</f>
        <v>0</v>
      </c>
      <c r="AO205" s="64"/>
      <c r="AP205" s="60">
        <f>SUM(AO205*$E205*$F205*$H205*$K205*$AP$9)</f>
        <v>0</v>
      </c>
      <c r="AQ205" s="64">
        <v>0</v>
      </c>
      <c r="AR205" s="58">
        <f>SUM(AQ205*$E205*$F205*$H205*$K205*$AR$9)</f>
        <v>0</v>
      </c>
      <c r="AS205" s="64">
        <v>0</v>
      </c>
      <c r="AT205" s="58">
        <f>SUM(AS205*$E205*$F205*$H205*$K205*$AT$9)</f>
        <v>0</v>
      </c>
      <c r="AU205" s="64"/>
      <c r="AV205" s="58">
        <f>SUM(AU205*$E205*$F205*$H205*$K205*$AV$9)</f>
        <v>0</v>
      </c>
      <c r="AW205" s="64"/>
      <c r="AX205" s="58">
        <f>SUM(AW205*$E205*$F205*$H205*$K205*$AX$9)</f>
        <v>0</v>
      </c>
      <c r="AY205" s="64"/>
      <c r="AZ205" s="58">
        <f>SUM(AY205*$E205*$F205*$H205*$K205*$AZ$9)</f>
        <v>0</v>
      </c>
      <c r="BA205" s="64"/>
      <c r="BB205" s="58">
        <f>SUM(BA205*$E205*$F205*$H205*$K205*$BB$9)</f>
        <v>0</v>
      </c>
      <c r="BC205" s="64">
        <v>0</v>
      </c>
      <c r="BD205" s="58">
        <f>SUM(BC205*$E205*$F205*$H205*$K205*$BD$9)</f>
        <v>0</v>
      </c>
      <c r="BE205" s="64">
        <v>0</v>
      </c>
      <c r="BF205" s="58">
        <f>SUM(BE205*$E205*$F205*$H205*$K205*$BF$9)</f>
        <v>0</v>
      </c>
      <c r="BG205" s="64">
        <v>0</v>
      </c>
      <c r="BH205" s="58">
        <f>SUM(BG205*$E205*$F205*$H205*$K205*$BH$9)</f>
        <v>0</v>
      </c>
      <c r="BI205" s="64">
        <v>0</v>
      </c>
      <c r="BJ205" s="58">
        <f>SUM(BI205*$E205*$F205*$H205*$K205*$BJ$9)</f>
        <v>0</v>
      </c>
      <c r="BK205" s="64"/>
      <c r="BL205" s="58">
        <f>SUM(BK205*$E205*$F205*$H205*$K205*$BL$9)</f>
        <v>0</v>
      </c>
      <c r="BM205" s="64">
        <v>0</v>
      </c>
      <c r="BN205" s="58">
        <f>BM205*$E205*$F205*$H205*$L205*$BN$9</f>
        <v>0</v>
      </c>
      <c r="BO205" s="64">
        <v>0</v>
      </c>
      <c r="BP205" s="58">
        <f>BO205*$E205*$F205*$H205*$L205*$BP$9</f>
        <v>0</v>
      </c>
      <c r="BQ205" s="124">
        <v>0</v>
      </c>
      <c r="BR205" s="60">
        <f>BQ205*$E205*$F205*$H205*$L205*$BR$9</f>
        <v>0</v>
      </c>
      <c r="BS205" s="64">
        <v>0</v>
      </c>
      <c r="BT205" s="58">
        <f>BS205*$E205*$F205*$H205*$L205*$BT$9</f>
        <v>0</v>
      </c>
      <c r="BU205" s="64">
        <v>0</v>
      </c>
      <c r="BV205" s="58">
        <f>BU205*$E205*$F205*$H205*$L205*$BV$9</f>
        <v>0</v>
      </c>
      <c r="BW205" s="65"/>
      <c r="BX205" s="58">
        <f>BW205*$E205*$F205*$H205*$L205*$BX$9</f>
        <v>0</v>
      </c>
      <c r="BY205" s="64"/>
      <c r="BZ205" s="58">
        <f>BY205*$E205*$F205*$H205*$L205*$BZ$9</f>
        <v>0</v>
      </c>
      <c r="CA205" s="73"/>
      <c r="CB205" s="67">
        <f>CA205*$E205*$F205*$H205*$L205*$CB$9</f>
        <v>0</v>
      </c>
      <c r="CC205" s="115"/>
      <c r="CD205" s="58">
        <f>CC205*$E205*$F205*$H205*$L205*$CD$9</f>
        <v>0</v>
      </c>
      <c r="CE205" s="64"/>
      <c r="CF205" s="58">
        <f>CE205*$E205*$F205*$H205*$L205*$CF$9</f>
        <v>0</v>
      </c>
      <c r="CG205" s="60"/>
      <c r="CH205" s="58">
        <f>CG205*$E205*$F205*$H205*$L205*$CH$9</f>
        <v>0</v>
      </c>
      <c r="CI205" s="64">
        <v>0</v>
      </c>
      <c r="CJ205" s="58">
        <f>CI205*$E205*$F205*$H205*$L205*$CJ$9</f>
        <v>0</v>
      </c>
      <c r="CK205" s="64"/>
      <c r="CL205" s="58">
        <f>CK205*$E205*$F205*$H205*$L205*$CL$9</f>
        <v>0</v>
      </c>
      <c r="CM205" s="64"/>
      <c r="CN205" s="58">
        <f>CM205*$E205*$F205*$H205*$L205*$CN$9</f>
        <v>0</v>
      </c>
      <c r="CO205" s="64"/>
      <c r="CP205" s="58">
        <f>CO205*$E205*$F205*$H205*$L205*$CP$9</f>
        <v>0</v>
      </c>
      <c r="CQ205" s="64"/>
      <c r="CR205" s="58">
        <f>CQ205*$E205*$F205*$H205*$M205*$CR$9</f>
        <v>0</v>
      </c>
      <c r="CS205" s="64"/>
      <c r="CT205" s="58">
        <f>CS205*$E205*$F205*$H205*$N205*$CT$9</f>
        <v>0</v>
      </c>
      <c r="CU205" s="60"/>
      <c r="CV205" s="58">
        <f>CU205*E205*F205*H205</f>
        <v>0</v>
      </c>
      <c r="CW205" s="60"/>
      <c r="CX205" s="58"/>
      <c r="CY205" s="58"/>
      <c r="CZ205" s="58">
        <f>SUM(CY205*$E205*$F205*$H205*$K205*$R$9)</f>
        <v>0</v>
      </c>
      <c r="DA205" s="58"/>
      <c r="DB205" s="58"/>
      <c r="DC205" s="58"/>
      <c r="DD205" s="58"/>
      <c r="DE205" s="70">
        <f t="shared" si="441"/>
        <v>0</v>
      </c>
      <c r="DF205" s="70">
        <f t="shared" si="441"/>
        <v>0</v>
      </c>
      <c r="DG205" s="71">
        <v>1</v>
      </c>
      <c r="DH205" s="71">
        <v>10754.284800000001</v>
      </c>
      <c r="DI205" s="72">
        <f t="shared" si="435"/>
        <v>1</v>
      </c>
      <c r="DJ205" s="72">
        <f t="shared" si="435"/>
        <v>10754.284800000001</v>
      </c>
    </row>
    <row r="206" spans="1:114" s="1" customFormat="1" ht="30" hidden="1" x14ac:dyDescent="0.25">
      <c r="A206" s="23"/>
      <c r="B206" s="23">
        <v>161</v>
      </c>
      <c r="C206" s="74" t="s">
        <v>505</v>
      </c>
      <c r="D206" s="162" t="s">
        <v>506</v>
      </c>
      <c r="E206" s="50">
        <v>13916</v>
      </c>
      <c r="F206" s="104">
        <v>7.4</v>
      </c>
      <c r="G206" s="52"/>
      <c r="H206" s="53">
        <v>1</v>
      </c>
      <c r="I206" s="54"/>
      <c r="J206" s="54"/>
      <c r="K206" s="55">
        <v>1.4</v>
      </c>
      <c r="L206" s="55">
        <v>1.68</v>
      </c>
      <c r="M206" s="55">
        <v>2.23</v>
      </c>
      <c r="N206" s="56">
        <v>2.57</v>
      </c>
      <c r="O206" s="77">
        <v>1</v>
      </c>
      <c r="P206" s="58">
        <f>SUM(O206*$E206*$F206*$H206*$K206*$P$9)</f>
        <v>144169.76</v>
      </c>
      <c r="Q206" s="77"/>
      <c r="R206" s="58">
        <f>SUM(Q206*$E206*$F206*$H206*$K206*$R$9)</f>
        <v>0</v>
      </c>
      <c r="S206" s="77"/>
      <c r="T206" s="60">
        <f>SUM(S206*$E206*$F206*$H206*$K206*$T$9)</f>
        <v>0</v>
      </c>
      <c r="U206" s="77"/>
      <c r="V206" s="58">
        <f>SUM(U206*$E206*$F206*$H206*$K206*$V$9)</f>
        <v>0</v>
      </c>
      <c r="W206" s="77"/>
      <c r="X206" s="58">
        <f>SUM(W206*$E206*$F206*$H206*$K206*$X$9)</f>
        <v>0</v>
      </c>
      <c r="Y206" s="64"/>
      <c r="Z206" s="60">
        <f>SUM(Y206*$E206*$F206*$H206*$K206*$Z$9)</f>
        <v>0</v>
      </c>
      <c r="AA206" s="105"/>
      <c r="AB206" s="58"/>
      <c r="AC206" s="77"/>
      <c r="AD206" s="58"/>
      <c r="AE206" s="77"/>
      <c r="AF206" s="58"/>
      <c r="AG206" s="77">
        <v>0</v>
      </c>
      <c r="AH206" s="58">
        <f>AG206*E206*F206*H206*K206</f>
        <v>0</v>
      </c>
      <c r="AI206" s="77">
        <v>0</v>
      </c>
      <c r="AJ206" s="58">
        <v>0</v>
      </c>
      <c r="AK206" s="77"/>
      <c r="AL206" s="58">
        <f>AK206*$E206*$F206*$H206*$L206*$AL$9</f>
        <v>0</v>
      </c>
      <c r="AM206" s="105"/>
      <c r="AN206" s="58">
        <f>SUM(AM206*$E206*$F206*$H206*$K206*$AN$9)</f>
        <v>0</v>
      </c>
      <c r="AO206" s="77"/>
      <c r="AP206" s="60">
        <f>SUM(AO206*$E206*$F206*$H206*$K206*$AP$9)</f>
        <v>0</v>
      </c>
      <c r="AQ206" s="77"/>
      <c r="AR206" s="58">
        <f>SUM(AQ206*$E206*$F206*$H206*$K206*$AR$9)</f>
        <v>0</v>
      </c>
      <c r="AS206" s="77"/>
      <c r="AT206" s="58">
        <f>SUM(AS206*$E206*$F206*$H206*$K206*$AT$9)</f>
        <v>0</v>
      </c>
      <c r="AU206" s="77"/>
      <c r="AV206" s="58">
        <f>SUM(AU206*$E206*$F206*$H206*$K206*$AV$9)</f>
        <v>0</v>
      </c>
      <c r="AW206" s="77"/>
      <c r="AX206" s="58">
        <f>SUM(AW206*$E206*$F206*$H206*$K206*$AX$9)</f>
        <v>0</v>
      </c>
      <c r="AY206" s="64"/>
      <c r="AZ206" s="58">
        <f>SUM(AY206*$E206*$F206*$H206*$K206*$AZ$9)</f>
        <v>0</v>
      </c>
      <c r="BA206" s="77"/>
      <c r="BB206" s="58">
        <f>SUM(BA206*$E206*$F206*$H206*$K206*$BB$9)</f>
        <v>0</v>
      </c>
      <c r="BC206" s="77"/>
      <c r="BD206" s="58">
        <f>SUM(BC206*$E206*$F206*$H206*$K206*$BD$9)</f>
        <v>0</v>
      </c>
      <c r="BE206" s="77"/>
      <c r="BF206" s="58">
        <f>SUM(BE206*$E206*$F206*$H206*$K206*$BF$9)</f>
        <v>0</v>
      </c>
      <c r="BG206" s="77"/>
      <c r="BH206" s="58">
        <f>SUM(BG206*$E206*$F206*$H206*$K206*$BH$9)</f>
        <v>0</v>
      </c>
      <c r="BI206" s="77"/>
      <c r="BJ206" s="58">
        <f>SUM(BI206*$E206*$F206*$H206*$K206*$BJ$9)</f>
        <v>0</v>
      </c>
      <c r="BK206" s="64"/>
      <c r="BL206" s="58">
        <f>SUM(BK206*$E206*$F206*$H206*$K206*$BL$9)</f>
        <v>0</v>
      </c>
      <c r="BM206" s="77"/>
      <c r="BN206" s="58">
        <f>BM206*$E206*$F206*$H206*$L206*$BN$9</f>
        <v>0</v>
      </c>
      <c r="BO206" s="77"/>
      <c r="BP206" s="58">
        <f>BO206*$E206*$F206*$H206*$L206*$BP$9</f>
        <v>0</v>
      </c>
      <c r="BQ206" s="156"/>
      <c r="BR206" s="60">
        <f>BQ206*$E206*$F206*$H206*$L206*$BR$9</f>
        <v>0</v>
      </c>
      <c r="BS206" s="77"/>
      <c r="BT206" s="58">
        <f>BS206*$E206*$F206*$H206*$L206*$BT$9</f>
        <v>0</v>
      </c>
      <c r="BU206" s="77"/>
      <c r="BV206" s="58">
        <f>BU206*$E206*$F206*$H206*$L206*$BV$9</f>
        <v>0</v>
      </c>
      <c r="BW206" s="78"/>
      <c r="BX206" s="58">
        <f>BW206*$E206*$F206*$H206*$L206*$BX$9</f>
        <v>0</v>
      </c>
      <c r="BY206" s="77"/>
      <c r="BZ206" s="58">
        <f>BY206*$E206*$F206*$H206*$L206*$BZ$9</f>
        <v>0</v>
      </c>
      <c r="CA206" s="78"/>
      <c r="CB206" s="67">
        <f>CA206*$E206*$F206*$H206*$L206*$CB$9</f>
        <v>0</v>
      </c>
      <c r="CC206" s="77"/>
      <c r="CD206" s="58">
        <f>CC206*$E206*$F206*$H206*$L206*$CD$9</f>
        <v>0</v>
      </c>
      <c r="CE206" s="77"/>
      <c r="CF206" s="58">
        <f>CE206*$E206*$F206*$H206*$L206*$CF$9</f>
        <v>0</v>
      </c>
      <c r="CG206" s="107"/>
      <c r="CH206" s="58">
        <f>CG206*$E206*$F206*$H206*$L206*$CH$9</f>
        <v>0</v>
      </c>
      <c r="CI206" s="77"/>
      <c r="CJ206" s="58">
        <f>CI206*$E206*$F206*$H206*$L206*$CJ$9</f>
        <v>0</v>
      </c>
      <c r="CK206" s="64"/>
      <c r="CL206" s="58">
        <f>CK206*$E206*$F206*$H206*$L206*$CL$9</f>
        <v>0</v>
      </c>
      <c r="CM206" s="64"/>
      <c r="CN206" s="58">
        <f>CM206*$E206*$F206*$H206*$L206*$CN$9</f>
        <v>0</v>
      </c>
      <c r="CO206" s="77"/>
      <c r="CP206" s="58">
        <f>CO206*$E206*$F206*$H206*$L206*$CP$9</f>
        <v>0</v>
      </c>
      <c r="CQ206" s="77"/>
      <c r="CR206" s="58">
        <f>CQ206*$E206*$F206*$H206*$M206*$CR$9</f>
        <v>0</v>
      </c>
      <c r="CS206" s="77"/>
      <c r="CT206" s="58">
        <f>CS206*$E206*$F206*$H206*$N206*$CT$9</f>
        <v>0</v>
      </c>
      <c r="CU206" s="60"/>
      <c r="CV206" s="58">
        <f>CU206*E206*F206*H206</f>
        <v>0</v>
      </c>
      <c r="CW206" s="60"/>
      <c r="CX206" s="58"/>
      <c r="CY206" s="58"/>
      <c r="CZ206" s="58">
        <f>SUM(CY206*$E206*$F206*$H206*$K206*$R$9)</f>
        <v>0</v>
      </c>
      <c r="DA206" s="58"/>
      <c r="DB206" s="58"/>
      <c r="DC206" s="58"/>
      <c r="DD206" s="58"/>
      <c r="DE206" s="70">
        <f t="shared" si="441"/>
        <v>1</v>
      </c>
      <c r="DF206" s="70">
        <f t="shared" si="441"/>
        <v>144169.76</v>
      </c>
      <c r="DG206" s="71">
        <v>0</v>
      </c>
      <c r="DH206" s="71">
        <v>0</v>
      </c>
      <c r="DI206" s="72">
        <f t="shared" si="435"/>
        <v>1</v>
      </c>
      <c r="DJ206" s="72">
        <f t="shared" si="435"/>
        <v>144169.76</v>
      </c>
    </row>
    <row r="207" spans="1:114" s="1" customFormat="1" ht="30" hidden="1" x14ac:dyDescent="0.25">
      <c r="A207" s="23"/>
      <c r="B207" s="23">
        <v>162</v>
      </c>
      <c r="C207" s="48" t="s">
        <v>507</v>
      </c>
      <c r="D207" s="103" t="s">
        <v>508</v>
      </c>
      <c r="E207" s="50">
        <v>13916</v>
      </c>
      <c r="F207" s="51">
        <v>0.4</v>
      </c>
      <c r="G207" s="52"/>
      <c r="H207" s="112">
        <v>1</v>
      </c>
      <c r="I207" s="113"/>
      <c r="J207" s="113"/>
      <c r="K207" s="121">
        <v>1.4</v>
      </c>
      <c r="L207" s="121">
        <v>1.68</v>
      </c>
      <c r="M207" s="121">
        <v>2.23</v>
      </c>
      <c r="N207" s="122">
        <v>2.57</v>
      </c>
      <c r="O207" s="77"/>
      <c r="P207" s="123"/>
      <c r="Q207" s="64"/>
      <c r="R207" s="123"/>
      <c r="S207" s="60">
        <v>80</v>
      </c>
      <c r="T207" s="60">
        <f>SUM(S207*$E207*$F207*$H207*$K207*$T$9)</f>
        <v>623436.79999999993</v>
      </c>
      <c r="U207" s="60"/>
      <c r="V207" s="58">
        <f>SUM(U207*$E207*$F207*$H207*$K207*$V$9)</f>
        <v>0</v>
      </c>
      <c r="W207" s="64"/>
      <c r="X207" s="123"/>
      <c r="Y207" s="64"/>
      <c r="Z207" s="107"/>
      <c r="AA207" s="105">
        <v>0</v>
      </c>
      <c r="AB207" s="123">
        <v>0</v>
      </c>
      <c r="AC207" s="64">
        <v>0</v>
      </c>
      <c r="AD207" s="123">
        <v>0</v>
      </c>
      <c r="AE207" s="64">
        <v>0</v>
      </c>
      <c r="AF207" s="123">
        <v>0</v>
      </c>
      <c r="AG207" s="64"/>
      <c r="AH207" s="58">
        <f>AG207*E207*F207*H207*K207</f>
        <v>0</v>
      </c>
      <c r="AI207" s="60">
        <v>3</v>
      </c>
      <c r="AJ207" s="58">
        <f>AI207*E207*F207*H207*L207</f>
        <v>28054.655999999999</v>
      </c>
      <c r="AK207" s="64"/>
      <c r="AL207" s="123"/>
      <c r="AM207" s="105"/>
      <c r="AN207" s="123"/>
      <c r="AO207" s="64"/>
      <c r="AP207" s="107"/>
      <c r="AQ207" s="64"/>
      <c r="AR207" s="123"/>
      <c r="AS207" s="64"/>
      <c r="AT207" s="123"/>
      <c r="AU207" s="64"/>
      <c r="AV207" s="123"/>
      <c r="AW207" s="64"/>
      <c r="AX207" s="123"/>
      <c r="AY207" s="64"/>
      <c r="AZ207" s="123"/>
      <c r="BA207" s="77"/>
      <c r="BB207" s="123"/>
      <c r="BC207" s="64"/>
      <c r="BD207" s="123"/>
      <c r="BE207" s="64"/>
      <c r="BF207" s="123"/>
      <c r="BG207" s="64"/>
      <c r="BH207" s="123"/>
      <c r="BI207" s="77"/>
      <c r="BJ207" s="123"/>
      <c r="BK207" s="64"/>
      <c r="BL207" s="123"/>
      <c r="BM207" s="77"/>
      <c r="BN207" s="123"/>
      <c r="BO207" s="64"/>
      <c r="BP207" s="123"/>
      <c r="BQ207" s="124"/>
      <c r="BR207" s="107"/>
      <c r="BS207" s="115"/>
      <c r="BT207" s="123"/>
      <c r="BU207" s="64"/>
      <c r="BV207" s="123"/>
      <c r="BW207" s="73"/>
      <c r="BX207" s="123"/>
      <c r="BY207" s="64"/>
      <c r="BZ207" s="123"/>
      <c r="CA207" s="65"/>
      <c r="CB207" s="67">
        <f>CA207*$E207*$F207*$H207*$L207*$CB$9</f>
        <v>0</v>
      </c>
      <c r="CC207" s="115"/>
      <c r="CD207" s="123"/>
      <c r="CE207" s="64"/>
      <c r="CF207" s="123"/>
      <c r="CG207" s="60"/>
      <c r="CH207" s="58">
        <f>CG207*$E207*$F207*$H207*$L207*$CH$9</f>
        <v>0</v>
      </c>
      <c r="CI207" s="64"/>
      <c r="CJ207" s="123"/>
      <c r="CK207" s="64"/>
      <c r="CL207" s="123"/>
      <c r="CM207" s="64"/>
      <c r="CN207" s="123"/>
      <c r="CO207" s="64"/>
      <c r="CP207" s="123"/>
      <c r="CQ207" s="64"/>
      <c r="CR207" s="123"/>
      <c r="CS207" s="115"/>
      <c r="CT207" s="123"/>
      <c r="CU207" s="60"/>
      <c r="CV207" s="123"/>
      <c r="CW207" s="60"/>
      <c r="CX207" s="123"/>
      <c r="CY207" s="123"/>
      <c r="CZ207" s="123"/>
      <c r="DA207" s="123"/>
      <c r="DB207" s="123"/>
      <c r="DC207" s="123"/>
      <c r="DD207" s="123"/>
      <c r="DE207" s="70">
        <f t="shared" si="441"/>
        <v>83</v>
      </c>
      <c r="DF207" s="70">
        <f t="shared" si="441"/>
        <v>651491.45599999989</v>
      </c>
      <c r="DG207" s="71">
        <v>1001</v>
      </c>
      <c r="DH207" s="71">
        <v>7883358.3360000011</v>
      </c>
      <c r="DI207" s="72">
        <f t="shared" si="435"/>
        <v>1084</v>
      </c>
      <c r="DJ207" s="72">
        <f t="shared" si="435"/>
        <v>8534849.7920000013</v>
      </c>
    </row>
    <row r="208" spans="1:114" s="1" customFormat="1" ht="45" hidden="1" x14ac:dyDescent="0.25">
      <c r="A208" s="23"/>
      <c r="B208" s="23">
        <v>163</v>
      </c>
      <c r="C208" s="175" t="s">
        <v>509</v>
      </c>
      <c r="D208" s="172" t="s">
        <v>510</v>
      </c>
      <c r="E208" s="50">
        <v>13916</v>
      </c>
      <c r="F208" s="212">
        <v>4.2300000000000004</v>
      </c>
      <c r="G208" s="178">
        <v>1.83E-2</v>
      </c>
      <c r="H208" s="112">
        <v>1</v>
      </c>
      <c r="I208" s="113"/>
      <c r="J208" s="113"/>
      <c r="K208" s="121">
        <v>1.4</v>
      </c>
      <c r="L208" s="121">
        <v>1.68</v>
      </c>
      <c r="M208" s="121">
        <v>2.23</v>
      </c>
      <c r="N208" s="122">
        <v>2.57</v>
      </c>
      <c r="O208" s="77"/>
      <c r="P208" s="133">
        <f>(O208*$E208*$F208*((1-$G208)+$G208*$K208*$H208))</f>
        <v>0</v>
      </c>
      <c r="Q208" s="77"/>
      <c r="R208" s="123"/>
      <c r="S208" s="77"/>
      <c r="T208" s="107"/>
      <c r="U208" s="107"/>
      <c r="V208" s="123"/>
      <c r="W208" s="77"/>
      <c r="X208" s="123"/>
      <c r="Y208" s="77"/>
      <c r="Z208" s="107"/>
      <c r="AA208" s="105"/>
      <c r="AB208" s="123"/>
      <c r="AC208" s="77"/>
      <c r="AD208" s="123"/>
      <c r="AE208" s="77"/>
      <c r="AF208" s="123"/>
      <c r="AG208" s="77"/>
      <c r="AH208" s="123"/>
      <c r="AI208" s="107"/>
      <c r="AJ208" s="123"/>
      <c r="AK208" s="77"/>
      <c r="AL208" s="123"/>
      <c r="AM208" s="105"/>
      <c r="AN208" s="123"/>
      <c r="AO208" s="77"/>
      <c r="AP208" s="107"/>
      <c r="AQ208" s="77"/>
      <c r="AR208" s="123"/>
      <c r="AS208" s="77"/>
      <c r="AT208" s="123"/>
      <c r="AU208" s="77"/>
      <c r="AV208" s="123"/>
      <c r="AW208" s="77"/>
      <c r="AX208" s="123"/>
      <c r="AY208" s="77"/>
      <c r="AZ208" s="123"/>
      <c r="BA208" s="77"/>
      <c r="BB208" s="123"/>
      <c r="BC208" s="77"/>
      <c r="BD208" s="123"/>
      <c r="BE208" s="77"/>
      <c r="BF208" s="123"/>
      <c r="BG208" s="77"/>
      <c r="BH208" s="123"/>
      <c r="BI208" s="77"/>
      <c r="BJ208" s="123"/>
      <c r="BK208" s="77"/>
      <c r="BL208" s="123"/>
      <c r="BM208" s="77"/>
      <c r="BN208" s="123"/>
      <c r="BO208" s="77"/>
      <c r="BP208" s="123"/>
      <c r="BQ208" s="156"/>
      <c r="BR208" s="133">
        <f>(BQ208*$E208*$F208*((1-$G208)+$G208*$L208*$H208))</f>
        <v>0</v>
      </c>
      <c r="BS208" s="108"/>
      <c r="BT208" s="123"/>
      <c r="BU208" s="77"/>
      <c r="BV208" s="133">
        <f>(BU208*$E208*$F208*((1-$G208)+$G208*$L208*$H208))</f>
        <v>0</v>
      </c>
      <c r="BW208" s="78"/>
      <c r="BX208" s="133">
        <f>(BW208*$E208*$F208*((1-$G208)+$G208*$L208*$H208))</f>
        <v>0</v>
      </c>
      <c r="BY208" s="77"/>
      <c r="BZ208" s="123"/>
      <c r="CA208" s="106"/>
      <c r="CB208" s="125"/>
      <c r="CC208" s="108"/>
      <c r="CD208" s="123"/>
      <c r="CE208" s="77"/>
      <c r="CF208" s="123"/>
      <c r="CG208" s="107"/>
      <c r="CH208" s="123"/>
      <c r="CI208" s="77"/>
      <c r="CJ208" s="133">
        <f t="shared" ref="CJ208:CJ211" si="449">(CI208*$E208*$F208*((1-$G208)+$G208*$L208*$H208))</f>
        <v>0</v>
      </c>
      <c r="CK208" s="77"/>
      <c r="CL208" s="123"/>
      <c r="CM208" s="77"/>
      <c r="CN208" s="133">
        <f t="shared" ref="CN208:CN211" si="450">(CM208*$E208*$F208*((1-$G208)+$G208*$L208*$H208))</f>
        <v>0</v>
      </c>
      <c r="CO208" s="77"/>
      <c r="CP208" s="133">
        <f t="shared" ref="CP208:CP211" si="451">(CO208*$E208*$F208*((1-$G208)+$G208*$L208*$H208))</f>
        <v>0</v>
      </c>
      <c r="CQ208" s="77"/>
      <c r="CR208" s="133">
        <f t="shared" ref="CR208:CR211" si="452">(CQ208*$E208*$F208*((1-$G208)+$G208*$M208*$H208))</f>
        <v>0</v>
      </c>
      <c r="CS208" s="108"/>
      <c r="CT208" s="133">
        <f>(CS208*$E208*$F208*((1-$G208)+$G208*$N208*$H208))</f>
        <v>0</v>
      </c>
      <c r="CU208" s="107"/>
      <c r="CV208" s="123"/>
      <c r="CW208" s="107"/>
      <c r="CX208" s="123"/>
      <c r="CY208" s="123"/>
      <c r="CZ208" s="123"/>
      <c r="DA208" s="123"/>
      <c r="DB208" s="123"/>
      <c r="DC208" s="123"/>
      <c r="DD208" s="123"/>
      <c r="DE208" s="70">
        <f t="shared" si="441"/>
        <v>0</v>
      </c>
      <c r="DF208" s="70">
        <f t="shared" si="441"/>
        <v>0</v>
      </c>
      <c r="DG208" s="71">
        <v>0</v>
      </c>
      <c r="DH208" s="71">
        <v>0</v>
      </c>
      <c r="DI208" s="72">
        <f t="shared" si="435"/>
        <v>0</v>
      </c>
      <c r="DJ208" s="72">
        <f t="shared" si="435"/>
        <v>0</v>
      </c>
    </row>
    <row r="209" spans="1:114" s="1" customFormat="1" ht="45" hidden="1" x14ac:dyDescent="0.25">
      <c r="A209" s="23"/>
      <c r="B209" s="129">
        <v>164</v>
      </c>
      <c r="C209" s="129" t="s">
        <v>511</v>
      </c>
      <c r="D209" s="130" t="s">
        <v>512</v>
      </c>
      <c r="E209" s="50">
        <v>13916</v>
      </c>
      <c r="F209" s="177">
        <v>1.29</v>
      </c>
      <c r="G209" s="178">
        <v>5.8500000000000003E-2</v>
      </c>
      <c r="H209" s="112">
        <v>1</v>
      </c>
      <c r="I209" s="113"/>
      <c r="J209" s="113"/>
      <c r="K209" s="121">
        <v>1.4</v>
      </c>
      <c r="L209" s="121">
        <v>1.68</v>
      </c>
      <c r="M209" s="121">
        <v>2.23</v>
      </c>
      <c r="N209" s="122">
        <v>2.57</v>
      </c>
      <c r="O209" s="77">
        <v>1</v>
      </c>
      <c r="P209" s="133">
        <f>(O209*$E209*$F209*((1-$G209)+$G209*$K209*$H209))</f>
        <v>18371.708376000002</v>
      </c>
      <c r="Q209" s="77"/>
      <c r="R209" s="123"/>
      <c r="S209" s="77"/>
      <c r="T209" s="107"/>
      <c r="U209" s="107"/>
      <c r="V209" s="123"/>
      <c r="W209" s="77"/>
      <c r="X209" s="123"/>
      <c r="Y209" s="77"/>
      <c r="Z209" s="107"/>
      <c r="AA209" s="105"/>
      <c r="AB209" s="123"/>
      <c r="AC209" s="77"/>
      <c r="AD209" s="123"/>
      <c r="AE209" s="77"/>
      <c r="AF209" s="123"/>
      <c r="AG209" s="77"/>
      <c r="AH209" s="123"/>
      <c r="AI209" s="107"/>
      <c r="AJ209" s="123"/>
      <c r="AK209" s="77"/>
      <c r="AL209" s="123"/>
      <c r="AM209" s="105"/>
      <c r="AN209" s="123"/>
      <c r="AO209" s="77"/>
      <c r="AP209" s="107"/>
      <c r="AQ209" s="77"/>
      <c r="AR209" s="123"/>
      <c r="AS209" s="77"/>
      <c r="AT209" s="123"/>
      <c r="AU209" s="77"/>
      <c r="AV209" s="123"/>
      <c r="AW209" s="77"/>
      <c r="AX209" s="123"/>
      <c r="AY209" s="77"/>
      <c r="AZ209" s="123"/>
      <c r="BA209" s="77"/>
      <c r="BB209" s="123"/>
      <c r="BC209" s="77"/>
      <c r="BD209" s="123"/>
      <c r="BE209" s="77"/>
      <c r="BF209" s="123"/>
      <c r="BG209" s="77"/>
      <c r="BH209" s="123"/>
      <c r="BI209" s="77"/>
      <c r="BJ209" s="123"/>
      <c r="BK209" s="77"/>
      <c r="BL209" s="123"/>
      <c r="BM209" s="77"/>
      <c r="BN209" s="123"/>
      <c r="BO209" s="77"/>
      <c r="BP209" s="123"/>
      <c r="BQ209" s="156"/>
      <c r="BR209" s="133">
        <f t="shared" ref="BR209:BR210" si="453">(BQ209*$E209*$F209*((1-$G209)+$G209*$L209*$H209))</f>
        <v>0</v>
      </c>
      <c r="BS209" s="108"/>
      <c r="BT209" s="123"/>
      <c r="BU209" s="77"/>
      <c r="BV209" s="133">
        <f t="shared" ref="BV209:BV210" si="454">(BU209*$E209*$F209*((1-$G209)+$G209*$L209*$H209))</f>
        <v>0</v>
      </c>
      <c r="BW209" s="78"/>
      <c r="BX209" s="133">
        <f t="shared" ref="BX209:BX211" si="455">(BW209*$E209*$F209*((1-$G209)+$G209*$L209*$H209))</f>
        <v>0</v>
      </c>
      <c r="BY209" s="77"/>
      <c r="BZ209" s="123"/>
      <c r="CA209" s="106"/>
      <c r="CB209" s="125"/>
      <c r="CC209" s="108"/>
      <c r="CD209" s="123"/>
      <c r="CE209" s="77"/>
      <c r="CF209" s="123"/>
      <c r="CG209" s="107"/>
      <c r="CH209" s="123"/>
      <c r="CI209" s="77"/>
      <c r="CJ209" s="133">
        <f t="shared" si="449"/>
        <v>0</v>
      </c>
      <c r="CK209" s="77"/>
      <c r="CL209" s="123"/>
      <c r="CM209" s="77"/>
      <c r="CN209" s="133">
        <f t="shared" si="450"/>
        <v>0</v>
      </c>
      <c r="CO209" s="77"/>
      <c r="CP209" s="133">
        <f t="shared" si="451"/>
        <v>0</v>
      </c>
      <c r="CQ209" s="77"/>
      <c r="CR209" s="133">
        <f t="shared" si="452"/>
        <v>0</v>
      </c>
      <c r="CS209" s="108"/>
      <c r="CT209" s="133">
        <f t="shared" ref="CT209:CT210" si="456">(CS209*$E209*$F209*((1-$G209)+$G209*$N209*$H209))</f>
        <v>0</v>
      </c>
      <c r="CU209" s="107"/>
      <c r="CV209" s="123"/>
      <c r="CW209" s="107"/>
      <c r="CX209" s="123"/>
      <c r="CY209" s="123"/>
      <c r="CZ209" s="123"/>
      <c r="DA209" s="123"/>
      <c r="DB209" s="123"/>
      <c r="DC209" s="123"/>
      <c r="DD209" s="123"/>
      <c r="DE209" s="70">
        <f t="shared" si="441"/>
        <v>1</v>
      </c>
      <c r="DF209" s="70">
        <f t="shared" si="441"/>
        <v>18371.708376000002</v>
      </c>
      <c r="DG209" s="71">
        <v>55</v>
      </c>
      <c r="DH209" s="71">
        <v>1010443.96068</v>
      </c>
      <c r="DI209" s="72">
        <f t="shared" si="435"/>
        <v>56</v>
      </c>
      <c r="DJ209" s="72">
        <f t="shared" si="435"/>
        <v>1028815.6690560001</v>
      </c>
    </row>
    <row r="210" spans="1:114" s="1" customFormat="1" ht="45" hidden="1" x14ac:dyDescent="0.25">
      <c r="A210" s="23"/>
      <c r="B210" s="129">
        <v>165</v>
      </c>
      <c r="C210" s="129" t="s">
        <v>513</v>
      </c>
      <c r="D210" s="130" t="s">
        <v>514</v>
      </c>
      <c r="E210" s="50">
        <v>13916</v>
      </c>
      <c r="F210" s="177">
        <v>3.23</v>
      </c>
      <c r="G210" s="178">
        <v>5.4300000000000001E-2</v>
      </c>
      <c r="H210" s="112">
        <v>1</v>
      </c>
      <c r="I210" s="113"/>
      <c r="J210" s="113"/>
      <c r="K210" s="121">
        <v>1.4</v>
      </c>
      <c r="L210" s="121">
        <v>1.68</v>
      </c>
      <c r="M210" s="121">
        <v>2.23</v>
      </c>
      <c r="N210" s="122">
        <v>2.57</v>
      </c>
      <c r="O210" s="77">
        <v>1</v>
      </c>
      <c r="P210" s="133">
        <f>(O210*$E210*$F210*((1-$G210)+$G210*$K210*$H210))</f>
        <v>45924.965329599996</v>
      </c>
      <c r="Q210" s="77"/>
      <c r="R210" s="123"/>
      <c r="S210" s="77"/>
      <c r="T210" s="107"/>
      <c r="U210" s="107"/>
      <c r="V210" s="123"/>
      <c r="W210" s="77"/>
      <c r="X210" s="123"/>
      <c r="Y210" s="77">
        <v>12</v>
      </c>
      <c r="Z210" s="133">
        <f>(Y210*$E210*$F210*((1-$G210)+$G210*$K210*$H210))</f>
        <v>551099.58395520004</v>
      </c>
      <c r="AA210" s="105"/>
      <c r="AB210" s="123"/>
      <c r="AC210" s="77"/>
      <c r="AD210" s="123"/>
      <c r="AE210" s="77"/>
      <c r="AF210" s="123"/>
      <c r="AG210" s="77"/>
      <c r="AH210" s="123"/>
      <c r="AI210" s="107"/>
      <c r="AJ210" s="123"/>
      <c r="AK210" s="77"/>
      <c r="AL210" s="123"/>
      <c r="AM210" s="105"/>
      <c r="AN210" s="123"/>
      <c r="AO210" s="77"/>
      <c r="AP210" s="107"/>
      <c r="AQ210" s="77"/>
      <c r="AR210" s="123"/>
      <c r="AS210" s="77"/>
      <c r="AT210" s="123"/>
      <c r="AU210" s="77"/>
      <c r="AV210" s="123"/>
      <c r="AW210" s="77"/>
      <c r="AX210" s="123"/>
      <c r="AY210" s="77"/>
      <c r="AZ210" s="123"/>
      <c r="BA210" s="77"/>
      <c r="BB210" s="123"/>
      <c r="BC210" s="77"/>
      <c r="BD210" s="123"/>
      <c r="BE210" s="77"/>
      <c r="BF210" s="123"/>
      <c r="BG210" s="77"/>
      <c r="BH210" s="123"/>
      <c r="BI210" s="77"/>
      <c r="BJ210" s="123"/>
      <c r="BK210" s="77"/>
      <c r="BL210" s="123"/>
      <c r="BM210" s="77"/>
      <c r="BN210" s="123"/>
      <c r="BO210" s="77"/>
      <c r="BP210" s="123"/>
      <c r="BQ210" s="156"/>
      <c r="BR210" s="133">
        <f t="shared" si="453"/>
        <v>0</v>
      </c>
      <c r="BS210" s="108"/>
      <c r="BT210" s="123"/>
      <c r="BU210" s="77"/>
      <c r="BV210" s="133">
        <f t="shared" si="454"/>
        <v>0</v>
      </c>
      <c r="BW210" s="78"/>
      <c r="BX210" s="133">
        <f>(BW210*$E210*$F210*((1-$G210)+$G210*$L210*$H210))</f>
        <v>0</v>
      </c>
      <c r="BY210" s="77"/>
      <c r="BZ210" s="123"/>
      <c r="CA210" s="106"/>
      <c r="CB210" s="125"/>
      <c r="CC210" s="108"/>
      <c r="CD210" s="123"/>
      <c r="CE210" s="77"/>
      <c r="CF210" s="123"/>
      <c r="CG210" s="107"/>
      <c r="CH210" s="123"/>
      <c r="CI210" s="77"/>
      <c r="CJ210" s="133">
        <f t="shared" si="449"/>
        <v>0</v>
      </c>
      <c r="CK210" s="77"/>
      <c r="CL210" s="123"/>
      <c r="CM210" s="77"/>
      <c r="CN210" s="133">
        <f t="shared" si="450"/>
        <v>0</v>
      </c>
      <c r="CO210" s="77"/>
      <c r="CP210" s="133">
        <f t="shared" si="451"/>
        <v>0</v>
      </c>
      <c r="CQ210" s="77"/>
      <c r="CR210" s="133">
        <f t="shared" si="452"/>
        <v>0</v>
      </c>
      <c r="CS210" s="108"/>
      <c r="CT210" s="133">
        <f t="shared" si="456"/>
        <v>0</v>
      </c>
      <c r="CU210" s="107"/>
      <c r="CV210" s="123"/>
      <c r="CW210" s="107"/>
      <c r="CX210" s="123"/>
      <c r="CY210" s="123"/>
      <c r="CZ210" s="123"/>
      <c r="DA210" s="123"/>
      <c r="DB210" s="123"/>
      <c r="DC210" s="123"/>
      <c r="DD210" s="123"/>
      <c r="DE210" s="70">
        <f t="shared" si="441"/>
        <v>13</v>
      </c>
      <c r="DF210" s="70">
        <f t="shared" si="441"/>
        <v>597024.54928480007</v>
      </c>
      <c r="DG210" s="71">
        <v>97</v>
      </c>
      <c r="DH210" s="71">
        <v>4454721.6369711999</v>
      </c>
      <c r="DI210" s="72">
        <f t="shared" si="435"/>
        <v>110</v>
      </c>
      <c r="DJ210" s="72">
        <f t="shared" si="435"/>
        <v>5051746.1862559998</v>
      </c>
    </row>
    <row r="211" spans="1:114" s="1" customFormat="1" ht="45" hidden="1" x14ac:dyDescent="0.25">
      <c r="A211" s="23"/>
      <c r="B211" s="129">
        <v>166</v>
      </c>
      <c r="C211" s="129" t="s">
        <v>515</v>
      </c>
      <c r="D211" s="130" t="s">
        <v>516</v>
      </c>
      <c r="E211" s="50">
        <v>13916</v>
      </c>
      <c r="F211" s="177">
        <v>8.93</v>
      </c>
      <c r="G211" s="178">
        <v>8.9399999999999993E-2</v>
      </c>
      <c r="H211" s="112">
        <v>1</v>
      </c>
      <c r="I211" s="113"/>
      <c r="J211" s="113"/>
      <c r="K211" s="121">
        <v>1.4</v>
      </c>
      <c r="L211" s="121">
        <v>1.68</v>
      </c>
      <c r="M211" s="121">
        <v>2.23</v>
      </c>
      <c r="N211" s="122">
        <v>2.57</v>
      </c>
      <c r="O211" s="77">
        <v>10</v>
      </c>
      <c r="P211" s="133">
        <f t="shared" ref="P211" si="457">(O211*$E211*$F211*((1-$G211)+$G211*$K211*$H211))</f>
        <v>1287137.709088</v>
      </c>
      <c r="Q211" s="77"/>
      <c r="R211" s="123"/>
      <c r="S211" s="77"/>
      <c r="T211" s="107"/>
      <c r="U211" s="107"/>
      <c r="V211" s="123"/>
      <c r="W211" s="77"/>
      <c r="X211" s="123"/>
      <c r="Y211" s="77"/>
      <c r="Z211" s="107"/>
      <c r="AA211" s="105"/>
      <c r="AB211" s="123"/>
      <c r="AC211" s="77"/>
      <c r="AD211" s="123"/>
      <c r="AE211" s="77"/>
      <c r="AF211" s="123"/>
      <c r="AG211" s="77"/>
      <c r="AH211" s="123"/>
      <c r="AI211" s="107"/>
      <c r="AJ211" s="123"/>
      <c r="AK211" s="77"/>
      <c r="AL211" s="123"/>
      <c r="AM211" s="105"/>
      <c r="AN211" s="123"/>
      <c r="AO211" s="77"/>
      <c r="AP211" s="107"/>
      <c r="AQ211" s="77"/>
      <c r="AR211" s="123"/>
      <c r="AS211" s="77"/>
      <c r="AT211" s="123"/>
      <c r="AU211" s="77"/>
      <c r="AV211" s="123"/>
      <c r="AW211" s="77"/>
      <c r="AX211" s="123"/>
      <c r="AY211" s="77"/>
      <c r="AZ211" s="123"/>
      <c r="BA211" s="77"/>
      <c r="BB211" s="123"/>
      <c r="BC211" s="77"/>
      <c r="BD211" s="123"/>
      <c r="BE211" s="77"/>
      <c r="BF211" s="123"/>
      <c r="BG211" s="77"/>
      <c r="BH211" s="123"/>
      <c r="BI211" s="77"/>
      <c r="BJ211" s="123"/>
      <c r="BK211" s="77"/>
      <c r="BL211" s="123"/>
      <c r="BM211" s="77"/>
      <c r="BN211" s="123"/>
      <c r="BO211" s="77"/>
      <c r="BP211" s="123"/>
      <c r="BQ211" s="156">
        <v>144</v>
      </c>
      <c r="BR211" s="133">
        <f>(BQ211*$E211*$F211*((1-$G211)+$G211*$L211*$H211))</f>
        <v>18982727.214474238</v>
      </c>
      <c r="BS211" s="108"/>
      <c r="BT211" s="123"/>
      <c r="BU211" s="107">
        <v>76</v>
      </c>
      <c r="BV211" s="133">
        <f>(BU211*$E211*$F211*((1-$G211)+$G211*$L211*$H211))</f>
        <v>10018661.585416958</v>
      </c>
      <c r="BW211" s="78"/>
      <c r="BX211" s="133">
        <f t="shared" si="455"/>
        <v>0</v>
      </c>
      <c r="BY211" s="77"/>
      <c r="BZ211" s="123"/>
      <c r="CA211" s="106"/>
      <c r="CB211" s="125"/>
      <c r="CC211" s="108"/>
      <c r="CD211" s="123"/>
      <c r="CE211" s="77"/>
      <c r="CF211" s="123"/>
      <c r="CG211" s="107"/>
      <c r="CH211" s="123"/>
      <c r="CI211" s="77"/>
      <c r="CJ211" s="133">
        <f t="shared" si="449"/>
        <v>0</v>
      </c>
      <c r="CK211" s="77"/>
      <c r="CL211" s="123"/>
      <c r="CM211" s="77"/>
      <c r="CN211" s="133">
        <f t="shared" si="450"/>
        <v>0</v>
      </c>
      <c r="CO211" s="77"/>
      <c r="CP211" s="133">
        <f t="shared" si="451"/>
        <v>0</v>
      </c>
      <c r="CQ211" s="77"/>
      <c r="CR211" s="133">
        <f t="shared" si="452"/>
        <v>0</v>
      </c>
      <c r="CS211" s="108">
        <v>4</v>
      </c>
      <c r="CT211" s="133">
        <f>(CS211*$E211*$F211*((1-$G211)+$G211*$N211*$H211))</f>
        <v>566848.60726815998</v>
      </c>
      <c r="CU211" s="107"/>
      <c r="CV211" s="123"/>
      <c r="CW211" s="107"/>
      <c r="CX211" s="123"/>
      <c r="CY211" s="123"/>
      <c r="CZ211" s="123"/>
      <c r="DA211" s="123"/>
      <c r="DB211" s="123"/>
      <c r="DC211" s="123"/>
      <c r="DD211" s="123"/>
      <c r="DE211" s="70">
        <f t="shared" si="441"/>
        <v>234</v>
      </c>
      <c r="DF211" s="70">
        <f t="shared" si="441"/>
        <v>30855375.116247356</v>
      </c>
      <c r="DG211" s="71">
        <v>243</v>
      </c>
      <c r="DH211" s="71">
        <v>31329439.854471359</v>
      </c>
      <c r="DI211" s="72">
        <f t="shared" si="435"/>
        <v>477</v>
      </c>
      <c r="DJ211" s="72">
        <f t="shared" si="435"/>
        <v>62184814.970718712</v>
      </c>
    </row>
    <row r="212" spans="1:114" s="1" customFormat="1" ht="15" hidden="1" x14ac:dyDescent="0.25">
      <c r="A212" s="37">
        <v>37</v>
      </c>
      <c r="B212" s="37"/>
      <c r="C212" s="196" t="s">
        <v>517</v>
      </c>
      <c r="D212" s="161" t="s">
        <v>518</v>
      </c>
      <c r="E212" s="50">
        <v>13916</v>
      </c>
      <c r="F212" s="127"/>
      <c r="G212" s="52"/>
      <c r="H212" s="41"/>
      <c r="I212" s="42"/>
      <c r="J212" s="42"/>
      <c r="K212" s="99">
        <v>1.4</v>
      </c>
      <c r="L212" s="99">
        <v>1.68</v>
      </c>
      <c r="M212" s="99">
        <v>2.23</v>
      </c>
      <c r="N212" s="100">
        <v>2.57</v>
      </c>
      <c r="O212" s="118">
        <f>SUM(O213:O228)</f>
        <v>0</v>
      </c>
      <c r="P212" s="118">
        <f t="shared" ref="P212:CA212" si="458">SUM(P213:P228)</f>
        <v>0</v>
      </c>
      <c r="Q212" s="118">
        <f t="shared" si="458"/>
        <v>0</v>
      </c>
      <c r="R212" s="118">
        <f t="shared" si="458"/>
        <v>0</v>
      </c>
      <c r="S212" s="118">
        <f t="shared" si="458"/>
        <v>0</v>
      </c>
      <c r="T212" s="118">
        <f t="shared" si="458"/>
        <v>0</v>
      </c>
      <c r="U212" s="118">
        <f t="shared" si="458"/>
        <v>0</v>
      </c>
      <c r="V212" s="118">
        <f t="shared" si="458"/>
        <v>0</v>
      </c>
      <c r="W212" s="118">
        <f t="shared" si="458"/>
        <v>0</v>
      </c>
      <c r="X212" s="118">
        <f t="shared" si="458"/>
        <v>0</v>
      </c>
      <c r="Y212" s="118">
        <f t="shared" si="458"/>
        <v>0</v>
      </c>
      <c r="Z212" s="118">
        <f t="shared" si="458"/>
        <v>0</v>
      </c>
      <c r="AA212" s="118">
        <f t="shared" si="458"/>
        <v>0</v>
      </c>
      <c r="AB212" s="118">
        <f t="shared" si="458"/>
        <v>0</v>
      </c>
      <c r="AC212" s="118">
        <f t="shared" si="458"/>
        <v>0</v>
      </c>
      <c r="AD212" s="118">
        <f t="shared" si="458"/>
        <v>0</v>
      </c>
      <c r="AE212" s="118">
        <f t="shared" si="458"/>
        <v>0</v>
      </c>
      <c r="AF212" s="118">
        <f t="shared" si="458"/>
        <v>0</v>
      </c>
      <c r="AG212" s="118">
        <f t="shared" si="458"/>
        <v>0</v>
      </c>
      <c r="AH212" s="118">
        <f t="shared" si="458"/>
        <v>0</v>
      </c>
      <c r="AI212" s="118">
        <f t="shared" si="458"/>
        <v>0</v>
      </c>
      <c r="AJ212" s="118">
        <f t="shared" si="458"/>
        <v>0</v>
      </c>
      <c r="AK212" s="118">
        <f t="shared" si="458"/>
        <v>0</v>
      </c>
      <c r="AL212" s="118">
        <f t="shared" si="458"/>
        <v>0</v>
      </c>
      <c r="AM212" s="118">
        <f t="shared" si="458"/>
        <v>0</v>
      </c>
      <c r="AN212" s="118">
        <f t="shared" si="458"/>
        <v>0</v>
      </c>
      <c r="AO212" s="118">
        <f t="shared" si="458"/>
        <v>0</v>
      </c>
      <c r="AP212" s="118">
        <f t="shared" si="458"/>
        <v>0</v>
      </c>
      <c r="AQ212" s="118">
        <f t="shared" si="458"/>
        <v>0</v>
      </c>
      <c r="AR212" s="118">
        <f t="shared" si="458"/>
        <v>0</v>
      </c>
      <c r="AS212" s="118">
        <f t="shared" si="458"/>
        <v>0</v>
      </c>
      <c r="AT212" s="118">
        <f t="shared" si="458"/>
        <v>0</v>
      </c>
      <c r="AU212" s="118">
        <f t="shared" si="458"/>
        <v>0</v>
      </c>
      <c r="AV212" s="118">
        <f t="shared" si="458"/>
        <v>0</v>
      </c>
      <c r="AW212" s="118">
        <f t="shared" si="458"/>
        <v>523</v>
      </c>
      <c r="AX212" s="118">
        <f t="shared" si="458"/>
        <v>18715962.384</v>
      </c>
      <c r="AY212" s="118">
        <f t="shared" si="458"/>
        <v>0</v>
      </c>
      <c r="AZ212" s="118">
        <f t="shared" si="458"/>
        <v>0</v>
      </c>
      <c r="BA212" s="118">
        <f t="shared" si="458"/>
        <v>0</v>
      </c>
      <c r="BB212" s="118">
        <f t="shared" si="458"/>
        <v>0</v>
      </c>
      <c r="BC212" s="118">
        <f t="shared" si="458"/>
        <v>0</v>
      </c>
      <c r="BD212" s="118">
        <f t="shared" si="458"/>
        <v>0</v>
      </c>
      <c r="BE212" s="118">
        <f t="shared" si="458"/>
        <v>0</v>
      </c>
      <c r="BF212" s="118">
        <f t="shared" si="458"/>
        <v>0</v>
      </c>
      <c r="BG212" s="118">
        <f t="shared" si="458"/>
        <v>0</v>
      </c>
      <c r="BH212" s="118">
        <f t="shared" si="458"/>
        <v>0</v>
      </c>
      <c r="BI212" s="118">
        <f t="shared" si="458"/>
        <v>0</v>
      </c>
      <c r="BJ212" s="118">
        <f t="shared" si="458"/>
        <v>0</v>
      </c>
      <c r="BK212" s="118">
        <f t="shared" si="458"/>
        <v>0</v>
      </c>
      <c r="BL212" s="118">
        <f t="shared" si="458"/>
        <v>0</v>
      </c>
      <c r="BM212" s="118">
        <f t="shared" si="458"/>
        <v>0</v>
      </c>
      <c r="BN212" s="118">
        <f t="shared" si="458"/>
        <v>0</v>
      </c>
      <c r="BO212" s="118">
        <f t="shared" si="458"/>
        <v>0</v>
      </c>
      <c r="BP212" s="118">
        <f t="shared" si="458"/>
        <v>0</v>
      </c>
      <c r="BQ212" s="118">
        <f t="shared" si="458"/>
        <v>0</v>
      </c>
      <c r="BR212" s="118">
        <f t="shared" si="458"/>
        <v>0</v>
      </c>
      <c r="BS212" s="118">
        <f t="shared" si="458"/>
        <v>0</v>
      </c>
      <c r="BT212" s="118">
        <f t="shared" si="458"/>
        <v>0</v>
      </c>
      <c r="BU212" s="118">
        <f t="shared" si="458"/>
        <v>0</v>
      </c>
      <c r="BV212" s="118">
        <f t="shared" si="458"/>
        <v>0</v>
      </c>
      <c r="BW212" s="118">
        <f t="shared" si="458"/>
        <v>0</v>
      </c>
      <c r="BX212" s="118">
        <f t="shared" si="458"/>
        <v>0</v>
      </c>
      <c r="BY212" s="118">
        <f t="shared" si="458"/>
        <v>0</v>
      </c>
      <c r="BZ212" s="118">
        <f t="shared" si="458"/>
        <v>0</v>
      </c>
      <c r="CA212" s="118">
        <f t="shared" si="458"/>
        <v>0</v>
      </c>
      <c r="CB212" s="118">
        <f t="shared" ref="CB212:DF212" si="459">SUM(CB213:CB228)</f>
        <v>0</v>
      </c>
      <c r="CC212" s="118">
        <f t="shared" si="459"/>
        <v>0</v>
      </c>
      <c r="CD212" s="118">
        <f t="shared" si="459"/>
        <v>0</v>
      </c>
      <c r="CE212" s="118">
        <f t="shared" si="459"/>
        <v>0</v>
      </c>
      <c r="CF212" s="118">
        <f t="shared" si="459"/>
        <v>0</v>
      </c>
      <c r="CG212" s="118">
        <f t="shared" si="459"/>
        <v>0</v>
      </c>
      <c r="CH212" s="118">
        <f t="shared" si="459"/>
        <v>0</v>
      </c>
      <c r="CI212" s="118">
        <f t="shared" si="459"/>
        <v>0</v>
      </c>
      <c r="CJ212" s="118">
        <f t="shared" si="459"/>
        <v>0</v>
      </c>
      <c r="CK212" s="118">
        <f t="shared" si="459"/>
        <v>0</v>
      </c>
      <c r="CL212" s="118">
        <f t="shared" si="459"/>
        <v>0</v>
      </c>
      <c r="CM212" s="118">
        <f t="shared" si="459"/>
        <v>0</v>
      </c>
      <c r="CN212" s="118">
        <f t="shared" si="459"/>
        <v>0</v>
      </c>
      <c r="CO212" s="118">
        <f t="shared" si="459"/>
        <v>0</v>
      </c>
      <c r="CP212" s="118">
        <f t="shared" si="459"/>
        <v>0</v>
      </c>
      <c r="CQ212" s="118">
        <f t="shared" si="459"/>
        <v>0</v>
      </c>
      <c r="CR212" s="118">
        <f t="shared" si="459"/>
        <v>0</v>
      </c>
      <c r="CS212" s="118">
        <f t="shared" si="459"/>
        <v>0</v>
      </c>
      <c r="CT212" s="118">
        <f t="shared" si="459"/>
        <v>0</v>
      </c>
      <c r="CU212" s="118">
        <f t="shared" si="459"/>
        <v>0</v>
      </c>
      <c r="CV212" s="118">
        <f t="shared" si="459"/>
        <v>0</v>
      </c>
      <c r="CW212" s="118">
        <f t="shared" si="459"/>
        <v>0</v>
      </c>
      <c r="CX212" s="118">
        <f t="shared" si="459"/>
        <v>0</v>
      </c>
      <c r="CY212" s="118">
        <f t="shared" si="459"/>
        <v>0</v>
      </c>
      <c r="CZ212" s="118">
        <f t="shared" si="459"/>
        <v>0</v>
      </c>
      <c r="DA212" s="118">
        <f t="shared" si="459"/>
        <v>0</v>
      </c>
      <c r="DB212" s="118">
        <f t="shared" si="459"/>
        <v>0</v>
      </c>
      <c r="DC212" s="118">
        <f t="shared" si="459"/>
        <v>0</v>
      </c>
      <c r="DD212" s="118">
        <f t="shared" si="459"/>
        <v>0</v>
      </c>
      <c r="DE212" s="118">
        <f t="shared" si="459"/>
        <v>523</v>
      </c>
      <c r="DF212" s="118">
        <f t="shared" si="459"/>
        <v>18715962.384</v>
      </c>
      <c r="DG212" s="46">
        <v>2697</v>
      </c>
      <c r="DH212" s="46">
        <v>82271058.015999988</v>
      </c>
      <c r="DI212" s="47">
        <f t="shared" si="435"/>
        <v>3220</v>
      </c>
      <c r="DJ212" s="47">
        <f t="shared" si="435"/>
        <v>100987020.39999999</v>
      </c>
    </row>
    <row r="213" spans="1:114" s="1" customFormat="1" ht="45" hidden="1" x14ac:dyDescent="0.25">
      <c r="A213" s="23"/>
      <c r="B213" s="23">
        <v>167</v>
      </c>
      <c r="C213" s="48" t="s">
        <v>519</v>
      </c>
      <c r="D213" s="162" t="s">
        <v>520</v>
      </c>
      <c r="E213" s="50">
        <v>13916</v>
      </c>
      <c r="F213" s="177">
        <v>1.98</v>
      </c>
      <c r="G213" s="52"/>
      <c r="H213" s="53">
        <v>1</v>
      </c>
      <c r="I213" s="54"/>
      <c r="J213" s="54"/>
      <c r="K213" s="55">
        <v>1.4</v>
      </c>
      <c r="L213" s="55">
        <v>1.68</v>
      </c>
      <c r="M213" s="55">
        <v>2.23</v>
      </c>
      <c r="N213" s="56">
        <v>2.57</v>
      </c>
      <c r="O213" s="75"/>
      <c r="P213" s="58">
        <f>SUM(O213*$E213*$F213*$H213*$K213*$P$9)</f>
        <v>0</v>
      </c>
      <c r="Q213" s="59"/>
      <c r="R213" s="58">
        <f>SUM(Q213*$E213*$F213*$H213*$K213*$R$9)</f>
        <v>0</v>
      </c>
      <c r="S213" s="59"/>
      <c r="T213" s="60">
        <f>SUM(S213*$E213*$F213*$H213*$K213*$T$9)</f>
        <v>0</v>
      </c>
      <c r="U213" s="59"/>
      <c r="V213" s="58">
        <f>SUM(U213*$E213*$F213*$H213*$K213*$V$9)</f>
        <v>0</v>
      </c>
      <c r="W213" s="59"/>
      <c r="X213" s="58">
        <f>SUM(W213*$E213*$F213*$H213*$K213*$X$9)</f>
        <v>0</v>
      </c>
      <c r="Y213" s="59"/>
      <c r="Z213" s="60">
        <f>SUM(Y213*$E213*$F213*$H213*$K213*$Z$9)</f>
        <v>0</v>
      </c>
      <c r="AA213" s="63"/>
      <c r="AB213" s="58"/>
      <c r="AC213" s="59"/>
      <c r="AD213" s="58"/>
      <c r="AE213" s="59">
        <v>0</v>
      </c>
      <c r="AF213" s="58">
        <v>0</v>
      </c>
      <c r="AG213" s="59">
        <v>0</v>
      </c>
      <c r="AH213" s="58">
        <v>0</v>
      </c>
      <c r="AI213" s="59">
        <v>0</v>
      </c>
      <c r="AJ213" s="58">
        <v>0</v>
      </c>
      <c r="AK213" s="59"/>
      <c r="AL213" s="58">
        <f>AK213*$E213*$F213*$H213*$L213*$AL$9</f>
        <v>0</v>
      </c>
      <c r="AM213" s="63"/>
      <c r="AN213" s="58">
        <f>SUM(AM213*$E213*$F213*$H213*$K213*$AN$9)</f>
        <v>0</v>
      </c>
      <c r="AO213" s="59"/>
      <c r="AP213" s="60">
        <f>SUM(AO213*$E213*$F213*$H213*$K213*$AP$9)</f>
        <v>0</v>
      </c>
      <c r="AQ213" s="59"/>
      <c r="AR213" s="58">
        <f>SUM(AQ213*$E213*$F213*$H213*$K213*$AR$9)</f>
        <v>0</v>
      </c>
      <c r="AS213" s="59"/>
      <c r="AT213" s="58">
        <f>SUM(AS213*$E213*$F213*$H213*$K213*$AT$9)</f>
        <v>0</v>
      </c>
      <c r="AU213" s="59"/>
      <c r="AV213" s="58">
        <f>SUM(AU213*$E213*$F213*$H213*$K213*$AV$9)</f>
        <v>0</v>
      </c>
      <c r="AW213" s="62">
        <v>1</v>
      </c>
      <c r="AX213" s="58">
        <f t="shared" ref="AX213:AX228" si="460">SUM(AW213*$E213*$F213*$H213*$K213*$AX$9)</f>
        <v>38575.151999999995</v>
      </c>
      <c r="AY213" s="59"/>
      <c r="AZ213" s="58">
        <f>SUM(AY213*$E213*$F213*$H213*$K213*$AZ$9)</f>
        <v>0</v>
      </c>
      <c r="BA213" s="59"/>
      <c r="BB213" s="58">
        <f>SUM(BA213*$E213*$F213*$H213*$K213*$BB$9)</f>
        <v>0</v>
      </c>
      <c r="BC213" s="59"/>
      <c r="BD213" s="58">
        <f>SUM(BC213*$E213*$F213*$H213*$K213*$BD$9)</f>
        <v>0</v>
      </c>
      <c r="BE213" s="59"/>
      <c r="BF213" s="58">
        <f>SUM(BE213*$E213*$F213*$H213*$K213*$BF$9)</f>
        <v>0</v>
      </c>
      <c r="BG213" s="59"/>
      <c r="BH213" s="58">
        <f>SUM(BG213*$E213*$F213*$H213*$K213*$BH$9)</f>
        <v>0</v>
      </c>
      <c r="BI213" s="59"/>
      <c r="BJ213" s="58">
        <f>SUM(BI213*$E213*$F213*$H213*$K213*$BJ$9)</f>
        <v>0</v>
      </c>
      <c r="BK213" s="59"/>
      <c r="BL213" s="58">
        <f>SUM(BK213*$E213*$F213*$H213*$K213*$BL$9)</f>
        <v>0</v>
      </c>
      <c r="BM213" s="59"/>
      <c r="BN213" s="58">
        <f>BM213*$E213*$F213*$H213*$L213*$BN$9</f>
        <v>0</v>
      </c>
      <c r="BO213" s="64"/>
      <c r="BP213" s="58">
        <f>BO213*$E213*$F213*$H213*$L213*$BP$9</f>
        <v>0</v>
      </c>
      <c r="BQ213" s="124"/>
      <c r="BR213" s="60">
        <f>BQ213*$E213*$F213*$H213*$L213*$BR$9</f>
        <v>0</v>
      </c>
      <c r="BS213" s="59"/>
      <c r="BT213" s="58">
        <f>BS213*$E213*$F213*$H213*$L213*$BT$9</f>
        <v>0</v>
      </c>
      <c r="BU213" s="59"/>
      <c r="BV213" s="58">
        <f>BU213*$E213*$F213*$H213*$L213*$BV$9</f>
        <v>0</v>
      </c>
      <c r="BW213" s="73"/>
      <c r="BX213" s="58">
        <f>BW213*$E213*$F213*$H213*$L213*$BX$9</f>
        <v>0</v>
      </c>
      <c r="BY213" s="59"/>
      <c r="BZ213" s="58">
        <f>BY213*$E213*$F213*$H213*$L213*$BZ$9</f>
        <v>0</v>
      </c>
      <c r="CA213" s="66"/>
      <c r="CB213" s="67">
        <f>CA213*$E213*$F213*$H213*$L213*$CB$9</f>
        <v>0</v>
      </c>
      <c r="CC213" s="59"/>
      <c r="CD213" s="58">
        <f>CC213*$E213*$F213*$H213*$L213*$CD$9</f>
        <v>0</v>
      </c>
      <c r="CE213" s="59"/>
      <c r="CF213" s="58">
        <f>CE213*$E213*$F213*$H213*$L213*$CF$9</f>
        <v>0</v>
      </c>
      <c r="CG213" s="62"/>
      <c r="CH213" s="58">
        <f>CG213*$E213*$F213*$H213*$L213*$CH$9</f>
        <v>0</v>
      </c>
      <c r="CI213" s="59"/>
      <c r="CJ213" s="58">
        <f>CI213*$E213*$F213*$H213*$L213*$CJ$9</f>
        <v>0</v>
      </c>
      <c r="CK213" s="59"/>
      <c r="CL213" s="58">
        <f>CK213*$E213*$F213*$H213*$L213*$CL$9</f>
        <v>0</v>
      </c>
      <c r="CM213" s="59"/>
      <c r="CN213" s="58">
        <f>CM213*$E213*$F213*$H213*$L213*$CN$9</f>
        <v>0</v>
      </c>
      <c r="CO213" s="59"/>
      <c r="CP213" s="58">
        <f>CO213*$E213*$F213*$H213*$L213*$CP$9</f>
        <v>0</v>
      </c>
      <c r="CQ213" s="59"/>
      <c r="CR213" s="58">
        <f>CQ213*$E213*$F213*$H213*$M213*$CR$9</f>
        <v>0</v>
      </c>
      <c r="CS213" s="59"/>
      <c r="CT213" s="58">
        <f>CS213*$E213*$F213*$H213*$N213*$CT$9</f>
        <v>0</v>
      </c>
      <c r="CU213" s="62"/>
      <c r="CV213" s="58">
        <f>CU213*E213*F213*H213</f>
        <v>0</v>
      </c>
      <c r="CW213" s="60"/>
      <c r="CX213" s="58"/>
      <c r="CY213" s="58"/>
      <c r="CZ213" s="58">
        <f>SUM(CY213*$E213*$F213*$H213*$K213*$R$9)</f>
        <v>0</v>
      </c>
      <c r="DA213" s="58"/>
      <c r="DB213" s="58"/>
      <c r="DC213" s="58"/>
      <c r="DD213" s="58"/>
      <c r="DE213" s="70">
        <f t="shared" ref="DE213:DF228" si="461">SUM(Q213+O213+AA213+S213+U213+AC213+Y213+W213+AE213+AI213+AG213+AK213+AM213+AQ213+BM213+BS213+AO213+BA213+BC213+CE213+CG213+CC213+CI213+CK213+BW213+BY213+AS213+AU213+AW213+AY213+BO213+BQ213+BU213+BE213+BG213+BI213+BK213+CA213+CM213+CO213+CQ213+CS213+CU213+CW213+DA213+DC213)</f>
        <v>1</v>
      </c>
      <c r="DF213" s="70">
        <f t="shared" si="461"/>
        <v>38575.151999999995</v>
      </c>
      <c r="DG213" s="71">
        <v>420</v>
      </c>
      <c r="DH213" s="71">
        <v>16355864.447999999</v>
      </c>
      <c r="DI213" s="72">
        <f t="shared" si="435"/>
        <v>421</v>
      </c>
      <c r="DJ213" s="72">
        <f t="shared" si="435"/>
        <v>16394439.6</v>
      </c>
    </row>
    <row r="214" spans="1:114" s="1" customFormat="1" ht="45" hidden="1" x14ac:dyDescent="0.25">
      <c r="A214" s="23"/>
      <c r="B214" s="23">
        <v>168</v>
      </c>
      <c r="C214" s="48" t="s">
        <v>521</v>
      </c>
      <c r="D214" s="162" t="s">
        <v>522</v>
      </c>
      <c r="E214" s="50">
        <v>13916</v>
      </c>
      <c r="F214" s="177">
        <v>2.31</v>
      </c>
      <c r="G214" s="52"/>
      <c r="H214" s="53">
        <v>1</v>
      </c>
      <c r="I214" s="54"/>
      <c r="J214" s="54"/>
      <c r="K214" s="55">
        <v>1.4</v>
      </c>
      <c r="L214" s="55">
        <v>1.68</v>
      </c>
      <c r="M214" s="55">
        <v>2.23</v>
      </c>
      <c r="N214" s="56">
        <v>2.57</v>
      </c>
      <c r="O214" s="75"/>
      <c r="P214" s="58">
        <f>SUM(O214*$E214*$F214*$H214*$K214*$P$9)</f>
        <v>0</v>
      </c>
      <c r="Q214" s="59"/>
      <c r="R214" s="58">
        <f>SUM(Q214*$E214*$F214*$H214*$K214*$R$9)</f>
        <v>0</v>
      </c>
      <c r="S214" s="59"/>
      <c r="T214" s="60">
        <f>SUM(S214*$E214*$F214*$H214*$K214*$T$9)</f>
        <v>0</v>
      </c>
      <c r="U214" s="59"/>
      <c r="V214" s="58">
        <f>SUM(U214*$E214*$F214*$H214*$K214*$V$9)</f>
        <v>0</v>
      </c>
      <c r="W214" s="59"/>
      <c r="X214" s="58">
        <f>SUM(W214*$E214*$F214*$H214*$K214*$X$9)</f>
        <v>0</v>
      </c>
      <c r="Y214" s="59"/>
      <c r="Z214" s="60">
        <f>SUM(Y214*$E214*$F214*$H214*$K214*$Z$9)</f>
        <v>0</v>
      </c>
      <c r="AA214" s="63">
        <v>0</v>
      </c>
      <c r="AB214" s="58">
        <v>0</v>
      </c>
      <c r="AC214" s="59">
        <v>0</v>
      </c>
      <c r="AD214" s="58">
        <v>0</v>
      </c>
      <c r="AE214" s="59">
        <v>0</v>
      </c>
      <c r="AF214" s="58">
        <v>0</v>
      </c>
      <c r="AG214" s="59">
        <v>0</v>
      </c>
      <c r="AH214" s="58">
        <v>0</v>
      </c>
      <c r="AI214" s="59">
        <v>0</v>
      </c>
      <c r="AJ214" s="58">
        <v>0</v>
      </c>
      <c r="AK214" s="59"/>
      <c r="AL214" s="58">
        <f>AK214*$E214*$F214*$H214*$L214*$AL$9</f>
        <v>0</v>
      </c>
      <c r="AM214" s="63"/>
      <c r="AN214" s="58">
        <f>SUM(AM214*$E214*$F214*$H214*$K214*$AN$9)</f>
        <v>0</v>
      </c>
      <c r="AO214" s="59"/>
      <c r="AP214" s="60">
        <f>SUM(AO214*$E214*$F214*$H214*$K214*$AP$9)</f>
        <v>0</v>
      </c>
      <c r="AQ214" s="59"/>
      <c r="AR214" s="58">
        <f>SUM(AQ214*$E214*$F214*$H214*$K214*$AR$9)</f>
        <v>0</v>
      </c>
      <c r="AS214" s="59"/>
      <c r="AT214" s="58">
        <f>SUM(AS214*$E214*$F214*$H214*$K214*$AT$9)</f>
        <v>0</v>
      </c>
      <c r="AU214" s="59"/>
      <c r="AV214" s="58">
        <f>SUM(AU214*$E214*$F214*$H214*$K214*$AV$9)</f>
        <v>0</v>
      </c>
      <c r="AW214" s="62">
        <v>3</v>
      </c>
      <c r="AX214" s="58">
        <f t="shared" si="460"/>
        <v>135013.03200000001</v>
      </c>
      <c r="AY214" s="59"/>
      <c r="AZ214" s="58">
        <f>SUM(AY214*$E214*$F214*$H214*$K214*$AZ$9)</f>
        <v>0</v>
      </c>
      <c r="BA214" s="59"/>
      <c r="BB214" s="58">
        <f>SUM(BA214*$E214*$F214*$H214*$K214*$BB$9)</f>
        <v>0</v>
      </c>
      <c r="BC214" s="59"/>
      <c r="BD214" s="58">
        <f>SUM(BC214*$E214*$F214*$H214*$K214*$BD$9)</f>
        <v>0</v>
      </c>
      <c r="BE214" s="59"/>
      <c r="BF214" s="58">
        <f>SUM(BE214*$E214*$F214*$H214*$K214*$BF$9)</f>
        <v>0</v>
      </c>
      <c r="BG214" s="59"/>
      <c r="BH214" s="58">
        <f>SUM(BG214*$E214*$F214*$H214*$K214*$BH$9)</f>
        <v>0</v>
      </c>
      <c r="BI214" s="59"/>
      <c r="BJ214" s="58">
        <f>SUM(BI214*$E214*$F214*$H214*$K214*$BJ$9)</f>
        <v>0</v>
      </c>
      <c r="BK214" s="59"/>
      <c r="BL214" s="58">
        <f>SUM(BK214*$E214*$F214*$H214*$K214*$BL$9)</f>
        <v>0</v>
      </c>
      <c r="BM214" s="59"/>
      <c r="BN214" s="58">
        <f>BM214*$E214*$F214*$H214*$L214*$BN$9</f>
        <v>0</v>
      </c>
      <c r="BO214" s="64"/>
      <c r="BP214" s="58">
        <f>BO214*$E214*$F214*$H214*$L214*$BP$9</f>
        <v>0</v>
      </c>
      <c r="BQ214" s="124"/>
      <c r="BR214" s="60">
        <f>BQ214*$E214*$F214*$H214*$L214*$BR$9</f>
        <v>0</v>
      </c>
      <c r="BS214" s="59"/>
      <c r="BT214" s="58">
        <f>BS214*$E214*$F214*$H214*$L214*$BT$9</f>
        <v>0</v>
      </c>
      <c r="BU214" s="59"/>
      <c r="BV214" s="58">
        <f>BU214*$E214*$F214*$H214*$L214*$BV$9</f>
        <v>0</v>
      </c>
      <c r="BW214" s="73"/>
      <c r="BX214" s="58">
        <f>BW214*$E214*$F214*$H214*$L214*$BX$9</f>
        <v>0</v>
      </c>
      <c r="BY214" s="59"/>
      <c r="BZ214" s="58">
        <f>BY214*$E214*$F214*$H214*$L214*$BZ$9</f>
        <v>0</v>
      </c>
      <c r="CA214" s="66"/>
      <c r="CB214" s="67">
        <f>CA214*$E214*$F214*$H214*$L214*$CB$9</f>
        <v>0</v>
      </c>
      <c r="CC214" s="59"/>
      <c r="CD214" s="58">
        <f>CC214*$E214*$F214*$H214*$L214*$CD$9</f>
        <v>0</v>
      </c>
      <c r="CE214" s="59"/>
      <c r="CF214" s="58">
        <f>CE214*$E214*$F214*$H214*$L214*$CF$9</f>
        <v>0</v>
      </c>
      <c r="CG214" s="62"/>
      <c r="CH214" s="58">
        <f>CG214*$E214*$F214*$H214*$L214*$CH$9</f>
        <v>0</v>
      </c>
      <c r="CI214" s="59"/>
      <c r="CJ214" s="58">
        <f>CI214*$E214*$F214*$H214*$L214*$CJ$9</f>
        <v>0</v>
      </c>
      <c r="CK214" s="59"/>
      <c r="CL214" s="58">
        <f>CK214*$E214*$F214*$H214*$L214*$CL$9</f>
        <v>0</v>
      </c>
      <c r="CM214" s="59"/>
      <c r="CN214" s="58">
        <f>CM214*$E214*$F214*$H214*$L214*$CN$9</f>
        <v>0</v>
      </c>
      <c r="CO214" s="59"/>
      <c r="CP214" s="58">
        <f>CO214*$E214*$F214*$H214*$L214*$CP$9</f>
        <v>0</v>
      </c>
      <c r="CQ214" s="59"/>
      <c r="CR214" s="58">
        <f>CQ214*$E214*$F214*$H214*$M214*$CR$9</f>
        <v>0</v>
      </c>
      <c r="CS214" s="59"/>
      <c r="CT214" s="58">
        <f>CS214*$E214*$F214*$H214*$N214*$CT$9</f>
        <v>0</v>
      </c>
      <c r="CU214" s="62"/>
      <c r="CV214" s="58">
        <f>CU214*E214*F214*H214</f>
        <v>0</v>
      </c>
      <c r="CW214" s="60"/>
      <c r="CX214" s="58"/>
      <c r="CY214" s="58"/>
      <c r="CZ214" s="58">
        <f>SUM(CY214*$E214*$F214*$H214*$K214*$R$9)</f>
        <v>0</v>
      </c>
      <c r="DA214" s="58"/>
      <c r="DB214" s="58"/>
      <c r="DC214" s="58"/>
      <c r="DD214" s="58"/>
      <c r="DE214" s="70">
        <f t="shared" si="461"/>
        <v>3</v>
      </c>
      <c r="DF214" s="70">
        <f t="shared" si="461"/>
        <v>135013.03200000001</v>
      </c>
      <c r="DG214" s="71">
        <v>77</v>
      </c>
      <c r="DH214" s="71">
        <v>3465334.4879999999</v>
      </c>
      <c r="DI214" s="72">
        <f t="shared" si="435"/>
        <v>80</v>
      </c>
      <c r="DJ214" s="72">
        <f t="shared" si="435"/>
        <v>3600347.52</v>
      </c>
    </row>
    <row r="215" spans="1:114" s="1" customFormat="1" ht="60" hidden="1" x14ac:dyDescent="0.25">
      <c r="A215" s="23"/>
      <c r="B215" s="23">
        <v>169</v>
      </c>
      <c r="C215" s="48" t="s">
        <v>523</v>
      </c>
      <c r="D215" s="162" t="s">
        <v>524</v>
      </c>
      <c r="E215" s="50">
        <v>13916</v>
      </c>
      <c r="F215" s="51">
        <v>1.52</v>
      </c>
      <c r="G215" s="52"/>
      <c r="H215" s="53">
        <v>1</v>
      </c>
      <c r="I215" s="54"/>
      <c r="J215" s="54"/>
      <c r="K215" s="55">
        <v>1.4</v>
      </c>
      <c r="L215" s="55">
        <v>1.68</v>
      </c>
      <c r="M215" s="55">
        <v>2.23</v>
      </c>
      <c r="N215" s="56">
        <v>2.57</v>
      </c>
      <c r="O215" s="75"/>
      <c r="P215" s="58">
        <f>SUM(O215*$E215*$F215*$H215*$K215*$P$9)</f>
        <v>0</v>
      </c>
      <c r="Q215" s="59"/>
      <c r="R215" s="58">
        <f>SUM(Q215*$E215*$F215*$H215*$K215*$R$9)</f>
        <v>0</v>
      </c>
      <c r="S215" s="59"/>
      <c r="T215" s="60">
        <f>SUM(S215*$E215*$F215*$H215*$K215*$T$9)</f>
        <v>0</v>
      </c>
      <c r="U215" s="59"/>
      <c r="V215" s="58">
        <f>SUM(U215*$E215*$F215*$H215*$K215*$V$9)</f>
        <v>0</v>
      </c>
      <c r="W215" s="59"/>
      <c r="X215" s="58">
        <f>SUM(W215*$E215*$F215*$H215*$K215*$X$9)</f>
        <v>0</v>
      </c>
      <c r="Y215" s="59"/>
      <c r="Z215" s="60">
        <f>SUM(Y215*$E215*$F215*$H215*$K215*$Z$9)</f>
        <v>0</v>
      </c>
      <c r="AA215" s="63">
        <v>0</v>
      </c>
      <c r="AB215" s="58">
        <v>0</v>
      </c>
      <c r="AC215" s="59">
        <v>0</v>
      </c>
      <c r="AD215" s="58">
        <v>0</v>
      </c>
      <c r="AE215" s="59">
        <v>0</v>
      </c>
      <c r="AF215" s="58">
        <v>0</v>
      </c>
      <c r="AG215" s="59">
        <v>0</v>
      </c>
      <c r="AH215" s="58">
        <v>0</v>
      </c>
      <c r="AI215" s="59">
        <v>0</v>
      </c>
      <c r="AJ215" s="58">
        <v>0</v>
      </c>
      <c r="AK215" s="59"/>
      <c r="AL215" s="58">
        <f>AK215*$E215*$F215*$H215*$L215*$AL$9</f>
        <v>0</v>
      </c>
      <c r="AM215" s="63"/>
      <c r="AN215" s="58">
        <f>SUM(AM215*$E215*$F215*$H215*$K215*$AN$9)</f>
        <v>0</v>
      </c>
      <c r="AO215" s="59"/>
      <c r="AP215" s="60">
        <f>SUM(AO215*$E215*$F215*$H215*$K215*$AP$9)</f>
        <v>0</v>
      </c>
      <c r="AQ215" s="59"/>
      <c r="AR215" s="58">
        <f>SUM(AQ215*$E215*$F215*$H215*$K215*$AR$9)</f>
        <v>0</v>
      </c>
      <c r="AS215" s="59"/>
      <c r="AT215" s="58">
        <f>SUM(AS215*$E215*$F215*$H215*$K215*$AT$9)</f>
        <v>0</v>
      </c>
      <c r="AU215" s="59"/>
      <c r="AV215" s="58">
        <f>SUM(AU215*$E215*$F215*$H215*$K215*$AV$9)</f>
        <v>0</v>
      </c>
      <c r="AW215" s="62">
        <v>10</v>
      </c>
      <c r="AX215" s="58">
        <f t="shared" si="460"/>
        <v>296132.47999999998</v>
      </c>
      <c r="AY215" s="59"/>
      <c r="AZ215" s="58">
        <f>SUM(AY215*$E215*$F215*$H215*$K215*$AZ$9)</f>
        <v>0</v>
      </c>
      <c r="BA215" s="59"/>
      <c r="BB215" s="58">
        <f>SUM(BA215*$E215*$F215*$H215*$K215*$BB$9)</f>
        <v>0</v>
      </c>
      <c r="BC215" s="59"/>
      <c r="BD215" s="58">
        <f>SUM(BC215*$E215*$F215*$H215*$K215*$BD$9)</f>
        <v>0</v>
      </c>
      <c r="BE215" s="59"/>
      <c r="BF215" s="58">
        <f>SUM(BE215*$E215*$F215*$H215*$K215*$BF$9)</f>
        <v>0</v>
      </c>
      <c r="BG215" s="59"/>
      <c r="BH215" s="58">
        <f>SUM(BG215*$E215*$F215*$H215*$K215*$BH$9)</f>
        <v>0</v>
      </c>
      <c r="BI215" s="59"/>
      <c r="BJ215" s="58">
        <f>SUM(BI215*$E215*$F215*$H215*$K215*$BJ$9)</f>
        <v>0</v>
      </c>
      <c r="BK215" s="59"/>
      <c r="BL215" s="58">
        <f>SUM(BK215*$E215*$F215*$H215*$K215*$BL$9)</f>
        <v>0</v>
      </c>
      <c r="BM215" s="59"/>
      <c r="BN215" s="58">
        <f>BM215*$E215*$F215*$H215*$L215*$BN$9</f>
        <v>0</v>
      </c>
      <c r="BO215" s="64"/>
      <c r="BP215" s="58">
        <f>BO215*$E215*$F215*$H215*$L215*$BP$9</f>
        <v>0</v>
      </c>
      <c r="BQ215" s="124"/>
      <c r="BR215" s="60">
        <f>BQ215*$E215*$F215*$H215*$L215*$BR$9</f>
        <v>0</v>
      </c>
      <c r="BS215" s="59"/>
      <c r="BT215" s="58">
        <f>BS215*$E215*$F215*$H215*$L215*$BT$9</f>
        <v>0</v>
      </c>
      <c r="BU215" s="59"/>
      <c r="BV215" s="58">
        <f>BU215*$E215*$F215*$H215*$L215*$BV$9</f>
        <v>0</v>
      </c>
      <c r="BW215" s="73"/>
      <c r="BX215" s="58">
        <f>BW215*$E215*$F215*$H215*$L215*$BX$9</f>
        <v>0</v>
      </c>
      <c r="BY215" s="59"/>
      <c r="BZ215" s="58">
        <f>BY215*$E215*$F215*$H215*$L215*$BZ$9</f>
        <v>0</v>
      </c>
      <c r="CA215" s="66"/>
      <c r="CB215" s="67">
        <f>CA215*$E215*$F215*$H215*$L215*$CB$9</f>
        <v>0</v>
      </c>
      <c r="CC215" s="59"/>
      <c r="CD215" s="58">
        <f>CC215*$E215*$F215*$H215*$L215*$CD$9</f>
        <v>0</v>
      </c>
      <c r="CE215" s="59"/>
      <c r="CF215" s="58">
        <f>CE215*$E215*$F215*$H215*$L215*$CF$9</f>
        <v>0</v>
      </c>
      <c r="CG215" s="62"/>
      <c r="CH215" s="58">
        <f>CG215*$E215*$F215*$H215*$L215*$CH$9</f>
        <v>0</v>
      </c>
      <c r="CI215" s="59"/>
      <c r="CJ215" s="58">
        <f>CI215*$E215*$F215*$H215*$L215*$CJ$9</f>
        <v>0</v>
      </c>
      <c r="CK215" s="59"/>
      <c r="CL215" s="58">
        <f>CK215*$E215*$F215*$H215*$L215*$CL$9</f>
        <v>0</v>
      </c>
      <c r="CM215" s="59"/>
      <c r="CN215" s="58">
        <f>CM215*$E215*$F215*$H215*$L215*$CN$9</f>
        <v>0</v>
      </c>
      <c r="CO215" s="59"/>
      <c r="CP215" s="58">
        <f>CO215*$E215*$F215*$H215*$L215*$CP$9</f>
        <v>0</v>
      </c>
      <c r="CQ215" s="59"/>
      <c r="CR215" s="58">
        <f>CQ215*$E215*$F215*$H215*$M215*$CR$9</f>
        <v>0</v>
      </c>
      <c r="CS215" s="59"/>
      <c r="CT215" s="58">
        <f>CS215*$E215*$F215*$H215*$N215*$CT$9</f>
        <v>0</v>
      </c>
      <c r="CU215" s="62"/>
      <c r="CV215" s="58">
        <f>CU215*E215*F215*H215</f>
        <v>0</v>
      </c>
      <c r="CW215" s="60"/>
      <c r="CX215" s="58"/>
      <c r="CY215" s="58"/>
      <c r="CZ215" s="58">
        <f>SUM(CY215*$E215*$F215*$H215*$K215*$R$9)</f>
        <v>0</v>
      </c>
      <c r="DA215" s="58"/>
      <c r="DB215" s="58"/>
      <c r="DC215" s="58"/>
      <c r="DD215" s="58"/>
      <c r="DE215" s="70">
        <f t="shared" si="461"/>
        <v>10</v>
      </c>
      <c r="DF215" s="70">
        <f t="shared" si="461"/>
        <v>296132.47999999998</v>
      </c>
      <c r="DG215" s="71">
        <v>1320</v>
      </c>
      <c r="DH215" s="71">
        <v>39207940.351999998</v>
      </c>
      <c r="DI215" s="72">
        <f t="shared" si="435"/>
        <v>1330</v>
      </c>
      <c r="DJ215" s="72">
        <f t="shared" si="435"/>
        <v>39504072.831999995</v>
      </c>
    </row>
    <row r="216" spans="1:114" s="1" customFormat="1" ht="60" hidden="1" x14ac:dyDescent="0.25">
      <c r="A216" s="23"/>
      <c r="B216" s="23">
        <v>170</v>
      </c>
      <c r="C216" s="48" t="s">
        <v>525</v>
      </c>
      <c r="D216" s="162" t="s">
        <v>526</v>
      </c>
      <c r="E216" s="50">
        <v>13916</v>
      </c>
      <c r="F216" s="51">
        <v>1.82</v>
      </c>
      <c r="G216" s="52"/>
      <c r="H216" s="53">
        <v>1</v>
      </c>
      <c r="I216" s="54"/>
      <c r="J216" s="54"/>
      <c r="K216" s="55">
        <v>1.4</v>
      </c>
      <c r="L216" s="55">
        <v>1.68</v>
      </c>
      <c r="M216" s="55">
        <v>2.23</v>
      </c>
      <c r="N216" s="56">
        <v>2.57</v>
      </c>
      <c r="O216" s="75"/>
      <c r="P216" s="58">
        <f>SUM(O216*$E216*$F216*$H216*$K216*$P$9)</f>
        <v>0</v>
      </c>
      <c r="Q216" s="59"/>
      <c r="R216" s="58">
        <f>SUM(Q216*$E216*$F216*$H216*$K216*$R$9)</f>
        <v>0</v>
      </c>
      <c r="S216" s="59"/>
      <c r="T216" s="60">
        <f>SUM(S216*$E216*$F216*$H216*$K216*$T$9)</f>
        <v>0</v>
      </c>
      <c r="U216" s="59"/>
      <c r="V216" s="58">
        <f>SUM(U216*$E216*$F216*$H216*$K216*$V$9)</f>
        <v>0</v>
      </c>
      <c r="W216" s="59"/>
      <c r="X216" s="58">
        <f>SUM(W216*$E216*$F216*$H216*$K216*$X$9)</f>
        <v>0</v>
      </c>
      <c r="Y216" s="59"/>
      <c r="Z216" s="60">
        <f>SUM(Y216*$E216*$F216*$H216*$K216*$Z$9)</f>
        <v>0</v>
      </c>
      <c r="AA216" s="63">
        <v>0</v>
      </c>
      <c r="AB216" s="58">
        <v>0</v>
      </c>
      <c r="AC216" s="59">
        <v>0</v>
      </c>
      <c r="AD216" s="58">
        <v>0</v>
      </c>
      <c r="AE216" s="59">
        <v>0</v>
      </c>
      <c r="AF216" s="58">
        <v>0</v>
      </c>
      <c r="AG216" s="59">
        <v>0</v>
      </c>
      <c r="AH216" s="58">
        <v>0</v>
      </c>
      <c r="AI216" s="59">
        <v>0</v>
      </c>
      <c r="AJ216" s="58">
        <v>0</v>
      </c>
      <c r="AK216" s="59"/>
      <c r="AL216" s="58">
        <f>AK216*$E216*$F216*$H216*$L216*$AL$9</f>
        <v>0</v>
      </c>
      <c r="AM216" s="63"/>
      <c r="AN216" s="58">
        <f>SUM(AM216*$E216*$F216*$H216*$K216*$AN$9)</f>
        <v>0</v>
      </c>
      <c r="AO216" s="59"/>
      <c r="AP216" s="60">
        <f>SUM(AO216*$E216*$F216*$H216*$K216*$AP$9)</f>
        <v>0</v>
      </c>
      <c r="AQ216" s="59"/>
      <c r="AR216" s="58">
        <f>SUM(AQ216*$E216*$F216*$H216*$K216*$AR$9)</f>
        <v>0</v>
      </c>
      <c r="AS216" s="59"/>
      <c r="AT216" s="58">
        <f>SUM(AS216*$E216*$F216*$H216*$K216*$AT$9)</f>
        <v>0</v>
      </c>
      <c r="AU216" s="59"/>
      <c r="AV216" s="58">
        <f>SUM(AU216*$E216*$F216*$H216*$K216*$AV$9)</f>
        <v>0</v>
      </c>
      <c r="AW216" s="62">
        <v>20</v>
      </c>
      <c r="AX216" s="58">
        <f t="shared" si="460"/>
        <v>709159.36</v>
      </c>
      <c r="AY216" s="59"/>
      <c r="AZ216" s="58">
        <f>SUM(AY216*$E216*$F216*$H216*$K216*$AZ$9)</f>
        <v>0</v>
      </c>
      <c r="BA216" s="59"/>
      <c r="BB216" s="58">
        <f>SUM(BA216*$E216*$F216*$H216*$K216*$BB$9)</f>
        <v>0</v>
      </c>
      <c r="BC216" s="59"/>
      <c r="BD216" s="58">
        <f>SUM(BC216*$E216*$F216*$H216*$K216*$BD$9)</f>
        <v>0</v>
      </c>
      <c r="BE216" s="59"/>
      <c r="BF216" s="58">
        <f>SUM(BE216*$E216*$F216*$H216*$K216*$BF$9)</f>
        <v>0</v>
      </c>
      <c r="BG216" s="59"/>
      <c r="BH216" s="58">
        <f>SUM(BG216*$E216*$F216*$H216*$K216*$BH$9)</f>
        <v>0</v>
      </c>
      <c r="BI216" s="59"/>
      <c r="BJ216" s="58">
        <f>SUM(BI216*$E216*$F216*$H216*$K216*$BJ$9)</f>
        <v>0</v>
      </c>
      <c r="BK216" s="59"/>
      <c r="BL216" s="58">
        <f>SUM(BK216*$E216*$F216*$H216*$K216*$BL$9)</f>
        <v>0</v>
      </c>
      <c r="BM216" s="59"/>
      <c r="BN216" s="58">
        <f>BM216*$E216*$F216*$H216*$L216*$BN$9</f>
        <v>0</v>
      </c>
      <c r="BO216" s="64"/>
      <c r="BP216" s="58">
        <f>BO216*$E216*$F216*$H216*$L216*$BP$9</f>
        <v>0</v>
      </c>
      <c r="BQ216" s="124"/>
      <c r="BR216" s="60">
        <f>BQ216*$E216*$F216*$H216*$L216*$BR$9</f>
        <v>0</v>
      </c>
      <c r="BS216" s="59"/>
      <c r="BT216" s="58">
        <f>BS216*$E216*$F216*$H216*$L216*$BT$9</f>
        <v>0</v>
      </c>
      <c r="BU216" s="59"/>
      <c r="BV216" s="58">
        <f>BU216*$E216*$F216*$H216*$L216*$BV$9</f>
        <v>0</v>
      </c>
      <c r="BW216" s="73"/>
      <c r="BX216" s="58">
        <f>BW216*$E216*$F216*$H216*$L216*$BX$9</f>
        <v>0</v>
      </c>
      <c r="BY216" s="59"/>
      <c r="BZ216" s="58">
        <f>BY216*$E216*$F216*$H216*$L216*$BZ$9</f>
        <v>0</v>
      </c>
      <c r="CA216" s="66"/>
      <c r="CB216" s="67">
        <f>CA216*$E216*$F216*$H216*$L216*$CB$9</f>
        <v>0</v>
      </c>
      <c r="CC216" s="59"/>
      <c r="CD216" s="58">
        <f>CC216*$E216*$F216*$H216*$L216*$CD$9</f>
        <v>0</v>
      </c>
      <c r="CE216" s="59"/>
      <c r="CF216" s="58">
        <f>CE216*$E216*$F216*$H216*$L216*$CF$9</f>
        <v>0</v>
      </c>
      <c r="CG216" s="62"/>
      <c r="CH216" s="58">
        <f>CG216*$E216*$F216*$H216*$L216*$CH$9</f>
        <v>0</v>
      </c>
      <c r="CI216" s="59"/>
      <c r="CJ216" s="58">
        <f>CI216*$E216*$F216*$H216*$L216*$CJ$9</f>
        <v>0</v>
      </c>
      <c r="CK216" s="59"/>
      <c r="CL216" s="58">
        <f>CK216*$E216*$F216*$H216*$L216*$CL$9</f>
        <v>0</v>
      </c>
      <c r="CM216" s="59"/>
      <c r="CN216" s="58">
        <f>CM216*$E216*$F216*$H216*$L216*$CN$9</f>
        <v>0</v>
      </c>
      <c r="CO216" s="59"/>
      <c r="CP216" s="58">
        <f>CO216*$E216*$F216*$H216*$L216*$CP$9</f>
        <v>0</v>
      </c>
      <c r="CQ216" s="59"/>
      <c r="CR216" s="58">
        <f>CQ216*$E216*$F216*$H216*$M216*$CR$9</f>
        <v>0</v>
      </c>
      <c r="CS216" s="59"/>
      <c r="CT216" s="58">
        <f>CS216*$E216*$F216*$H216*$N216*$CT$9</f>
        <v>0</v>
      </c>
      <c r="CU216" s="62"/>
      <c r="CV216" s="58">
        <f>CU216*E216*F216*H216</f>
        <v>0</v>
      </c>
      <c r="CW216" s="60"/>
      <c r="CX216" s="58"/>
      <c r="CY216" s="58"/>
      <c r="CZ216" s="58">
        <f>SUM(CY216*$E216*$F216*$H216*$K216*$R$9)</f>
        <v>0</v>
      </c>
      <c r="DA216" s="58"/>
      <c r="DB216" s="58"/>
      <c r="DC216" s="58"/>
      <c r="DD216" s="58"/>
      <c r="DE216" s="70">
        <f t="shared" si="461"/>
        <v>20</v>
      </c>
      <c r="DF216" s="70">
        <f t="shared" si="461"/>
        <v>709159.36</v>
      </c>
      <c r="DG216" s="71">
        <v>400</v>
      </c>
      <c r="DH216" s="71">
        <v>14183187.199999999</v>
      </c>
      <c r="DI216" s="72">
        <f t="shared" si="435"/>
        <v>420</v>
      </c>
      <c r="DJ216" s="72">
        <f t="shared" si="435"/>
        <v>14892346.559999999</v>
      </c>
    </row>
    <row r="217" spans="1:114" s="1" customFormat="1" ht="30" hidden="1" x14ac:dyDescent="0.25">
      <c r="A217" s="23"/>
      <c r="B217" s="23">
        <v>171</v>
      </c>
      <c r="C217" s="48" t="s">
        <v>527</v>
      </c>
      <c r="D217" s="162" t="s">
        <v>528</v>
      </c>
      <c r="E217" s="50">
        <v>13916</v>
      </c>
      <c r="F217" s="51">
        <v>1.39</v>
      </c>
      <c r="G217" s="52"/>
      <c r="H217" s="53">
        <v>1</v>
      </c>
      <c r="I217" s="54"/>
      <c r="J217" s="54"/>
      <c r="K217" s="55">
        <v>1.4</v>
      </c>
      <c r="L217" s="55">
        <v>1.68</v>
      </c>
      <c r="M217" s="55">
        <v>2.23</v>
      </c>
      <c r="N217" s="56">
        <v>2.57</v>
      </c>
      <c r="O217" s="75"/>
      <c r="P217" s="58"/>
      <c r="Q217" s="59"/>
      <c r="R217" s="58"/>
      <c r="S217" s="59"/>
      <c r="T217" s="60"/>
      <c r="U217" s="59"/>
      <c r="V217" s="58"/>
      <c r="W217" s="59"/>
      <c r="X217" s="58"/>
      <c r="Y217" s="59"/>
      <c r="Z217" s="60"/>
      <c r="AA217" s="63"/>
      <c r="AB217" s="58"/>
      <c r="AC217" s="59"/>
      <c r="AD217" s="58"/>
      <c r="AE217" s="59"/>
      <c r="AF217" s="58"/>
      <c r="AG217" s="59">
        <v>0</v>
      </c>
      <c r="AH217" s="58">
        <v>0</v>
      </c>
      <c r="AI217" s="59">
        <v>0</v>
      </c>
      <c r="AJ217" s="58">
        <v>0</v>
      </c>
      <c r="AK217" s="59"/>
      <c r="AL217" s="58"/>
      <c r="AM217" s="63"/>
      <c r="AN217" s="58"/>
      <c r="AO217" s="59"/>
      <c r="AP217" s="60"/>
      <c r="AQ217" s="59"/>
      <c r="AR217" s="58"/>
      <c r="AS217" s="59"/>
      <c r="AT217" s="58"/>
      <c r="AU217" s="59"/>
      <c r="AV217" s="58"/>
      <c r="AW217" s="62">
        <v>1</v>
      </c>
      <c r="AX217" s="58">
        <f t="shared" si="460"/>
        <v>27080.535999999996</v>
      </c>
      <c r="AY217" s="59"/>
      <c r="AZ217" s="58"/>
      <c r="BA217" s="59"/>
      <c r="BB217" s="58"/>
      <c r="BC217" s="59"/>
      <c r="BD217" s="58"/>
      <c r="BE217" s="59"/>
      <c r="BF217" s="58"/>
      <c r="BG217" s="59"/>
      <c r="BH217" s="58"/>
      <c r="BI217" s="59"/>
      <c r="BJ217" s="58"/>
      <c r="BK217" s="59"/>
      <c r="BL217" s="58"/>
      <c r="BM217" s="59"/>
      <c r="BN217" s="58"/>
      <c r="BO217" s="64"/>
      <c r="BP217" s="58"/>
      <c r="BQ217" s="124"/>
      <c r="BR217" s="60"/>
      <c r="BS217" s="59"/>
      <c r="BT217" s="58"/>
      <c r="BU217" s="59"/>
      <c r="BV217" s="58"/>
      <c r="BW217" s="73"/>
      <c r="BX217" s="58"/>
      <c r="BY217" s="59"/>
      <c r="BZ217" s="58"/>
      <c r="CA217" s="66"/>
      <c r="CB217" s="67"/>
      <c r="CC217" s="59"/>
      <c r="CD217" s="58"/>
      <c r="CE217" s="59"/>
      <c r="CF217" s="58"/>
      <c r="CG217" s="62"/>
      <c r="CH217" s="58"/>
      <c r="CI217" s="59"/>
      <c r="CJ217" s="58"/>
      <c r="CK217" s="59"/>
      <c r="CL217" s="58"/>
      <c r="CM217" s="59"/>
      <c r="CN217" s="58"/>
      <c r="CO217" s="59"/>
      <c r="CP217" s="58"/>
      <c r="CQ217" s="59"/>
      <c r="CR217" s="58"/>
      <c r="CS217" s="59"/>
      <c r="CT217" s="58"/>
      <c r="CU217" s="62"/>
      <c r="CV217" s="58"/>
      <c r="CW217" s="60"/>
      <c r="CX217" s="58"/>
      <c r="CY217" s="58"/>
      <c r="CZ217" s="58"/>
      <c r="DA217" s="58"/>
      <c r="DB217" s="58"/>
      <c r="DC217" s="58"/>
      <c r="DD217" s="58"/>
      <c r="DE217" s="70">
        <f t="shared" si="461"/>
        <v>1</v>
      </c>
      <c r="DF217" s="70">
        <f t="shared" si="461"/>
        <v>27080.535999999996</v>
      </c>
      <c r="DG217" s="71">
        <v>63</v>
      </c>
      <c r="DH217" s="71">
        <v>1706073.7679999997</v>
      </c>
      <c r="DI217" s="72">
        <f t="shared" si="435"/>
        <v>64</v>
      </c>
      <c r="DJ217" s="72">
        <f t="shared" si="435"/>
        <v>1733154.3039999998</v>
      </c>
    </row>
    <row r="218" spans="1:114" s="1" customFormat="1" ht="30" hidden="1" x14ac:dyDescent="0.25">
      <c r="A218" s="23"/>
      <c r="B218" s="23">
        <v>172</v>
      </c>
      <c r="C218" s="48" t="s">
        <v>529</v>
      </c>
      <c r="D218" s="162" t="s">
        <v>530</v>
      </c>
      <c r="E218" s="50">
        <v>13916</v>
      </c>
      <c r="F218" s="51">
        <v>1.67</v>
      </c>
      <c r="G218" s="52"/>
      <c r="H218" s="53">
        <v>1</v>
      </c>
      <c r="I218" s="54"/>
      <c r="J218" s="54"/>
      <c r="K218" s="55">
        <v>1.4</v>
      </c>
      <c r="L218" s="55">
        <v>1.68</v>
      </c>
      <c r="M218" s="55">
        <v>2.23</v>
      </c>
      <c r="N218" s="56">
        <v>2.57</v>
      </c>
      <c r="O218" s="75"/>
      <c r="P218" s="58"/>
      <c r="Q218" s="59"/>
      <c r="R218" s="58"/>
      <c r="S218" s="59"/>
      <c r="T218" s="60"/>
      <c r="U218" s="59"/>
      <c r="V218" s="58"/>
      <c r="W218" s="59"/>
      <c r="X218" s="58"/>
      <c r="Y218" s="59"/>
      <c r="Z218" s="60"/>
      <c r="AA218" s="63"/>
      <c r="AB218" s="58"/>
      <c r="AC218" s="59"/>
      <c r="AD218" s="58"/>
      <c r="AE218" s="59"/>
      <c r="AF218" s="58"/>
      <c r="AG218" s="59">
        <v>0</v>
      </c>
      <c r="AH218" s="58">
        <v>0</v>
      </c>
      <c r="AI218" s="59">
        <v>0</v>
      </c>
      <c r="AJ218" s="58">
        <v>0</v>
      </c>
      <c r="AK218" s="59"/>
      <c r="AL218" s="58"/>
      <c r="AM218" s="63"/>
      <c r="AN218" s="58"/>
      <c r="AO218" s="59"/>
      <c r="AP218" s="60"/>
      <c r="AQ218" s="59"/>
      <c r="AR218" s="58"/>
      <c r="AS218" s="59"/>
      <c r="AT218" s="58"/>
      <c r="AU218" s="59"/>
      <c r="AV218" s="58"/>
      <c r="AW218" s="62">
        <v>3</v>
      </c>
      <c r="AX218" s="58">
        <f t="shared" si="460"/>
        <v>97606.823999999993</v>
      </c>
      <c r="AY218" s="59"/>
      <c r="AZ218" s="58"/>
      <c r="BA218" s="59"/>
      <c r="BB218" s="58"/>
      <c r="BC218" s="59"/>
      <c r="BD218" s="58"/>
      <c r="BE218" s="59"/>
      <c r="BF218" s="58"/>
      <c r="BG218" s="59"/>
      <c r="BH218" s="58"/>
      <c r="BI218" s="59"/>
      <c r="BJ218" s="58"/>
      <c r="BK218" s="59"/>
      <c r="BL218" s="58"/>
      <c r="BM218" s="59"/>
      <c r="BN218" s="58"/>
      <c r="BO218" s="64"/>
      <c r="BP218" s="58"/>
      <c r="BQ218" s="124"/>
      <c r="BR218" s="60"/>
      <c r="BS218" s="59"/>
      <c r="BT218" s="58"/>
      <c r="BU218" s="59"/>
      <c r="BV218" s="58"/>
      <c r="BW218" s="73"/>
      <c r="BX218" s="58"/>
      <c r="BY218" s="59"/>
      <c r="BZ218" s="58"/>
      <c r="CA218" s="66"/>
      <c r="CB218" s="67"/>
      <c r="CC218" s="59"/>
      <c r="CD218" s="58"/>
      <c r="CE218" s="59"/>
      <c r="CF218" s="58"/>
      <c r="CG218" s="62"/>
      <c r="CH218" s="58"/>
      <c r="CI218" s="59"/>
      <c r="CJ218" s="58"/>
      <c r="CK218" s="59"/>
      <c r="CL218" s="58"/>
      <c r="CM218" s="59"/>
      <c r="CN218" s="58"/>
      <c r="CO218" s="59"/>
      <c r="CP218" s="58"/>
      <c r="CQ218" s="59"/>
      <c r="CR218" s="58"/>
      <c r="CS218" s="59"/>
      <c r="CT218" s="58"/>
      <c r="CU218" s="62"/>
      <c r="CV218" s="58"/>
      <c r="CW218" s="60"/>
      <c r="CX218" s="58"/>
      <c r="CY218" s="58"/>
      <c r="CZ218" s="58"/>
      <c r="DA218" s="58"/>
      <c r="DB218" s="58"/>
      <c r="DC218" s="58"/>
      <c r="DD218" s="58"/>
      <c r="DE218" s="70">
        <f t="shared" si="461"/>
        <v>3</v>
      </c>
      <c r="DF218" s="70">
        <f t="shared" si="461"/>
        <v>97606.823999999993</v>
      </c>
      <c r="DG218" s="71">
        <v>0</v>
      </c>
      <c r="DH218" s="71">
        <v>0</v>
      </c>
      <c r="DI218" s="72">
        <f t="shared" si="435"/>
        <v>3</v>
      </c>
      <c r="DJ218" s="72">
        <f t="shared" si="435"/>
        <v>97606.823999999993</v>
      </c>
    </row>
    <row r="219" spans="1:114" s="1" customFormat="1" ht="45" hidden="1" x14ac:dyDescent="0.25">
      <c r="A219" s="23"/>
      <c r="B219" s="23">
        <v>173</v>
      </c>
      <c r="C219" s="48" t="s">
        <v>531</v>
      </c>
      <c r="D219" s="162" t="s">
        <v>532</v>
      </c>
      <c r="E219" s="50">
        <v>13916</v>
      </c>
      <c r="F219" s="51">
        <v>0.85</v>
      </c>
      <c r="G219" s="52"/>
      <c r="H219" s="53">
        <v>1</v>
      </c>
      <c r="I219" s="54"/>
      <c r="J219" s="54"/>
      <c r="K219" s="55">
        <v>1.4</v>
      </c>
      <c r="L219" s="55">
        <v>1.68</v>
      </c>
      <c r="M219" s="55">
        <v>2.23</v>
      </c>
      <c r="N219" s="56">
        <v>2.57</v>
      </c>
      <c r="O219" s="77"/>
      <c r="P219" s="58">
        <f t="shared" ref="P219:P223" si="462">SUM(O219*$E219*$F219*$H219*$K219*$P$9)</f>
        <v>0</v>
      </c>
      <c r="Q219" s="64"/>
      <c r="R219" s="58">
        <f t="shared" ref="R219:R224" si="463">SUM(Q219*$E219*$F219*$H219*$K219*$R$9)</f>
        <v>0</v>
      </c>
      <c r="S219" s="64"/>
      <c r="T219" s="60">
        <f t="shared" ref="T219:T224" si="464">SUM(S219*$E219*$F219*$H219*$K219*$T$9)</f>
        <v>0</v>
      </c>
      <c r="U219" s="64"/>
      <c r="V219" s="58">
        <f t="shared" ref="V219:V224" si="465">SUM(U219*$E219*$F219*$H219*$K219*$V$9)</f>
        <v>0</v>
      </c>
      <c r="W219" s="64"/>
      <c r="X219" s="58">
        <f t="shared" ref="X219:X224" si="466">SUM(W219*$E219*$F219*$H219*$K219*$X$9)</f>
        <v>0</v>
      </c>
      <c r="Y219" s="64"/>
      <c r="Z219" s="60">
        <f t="shared" ref="Z219:Z224" si="467">SUM(Y219*$E219*$F219*$H219*$K219*$Z$9)</f>
        <v>0</v>
      </c>
      <c r="AA219" s="105">
        <v>0</v>
      </c>
      <c r="AB219" s="58">
        <v>0</v>
      </c>
      <c r="AC219" s="64">
        <v>0</v>
      </c>
      <c r="AD219" s="58">
        <v>0</v>
      </c>
      <c r="AE219" s="64">
        <v>0</v>
      </c>
      <c r="AF219" s="58">
        <v>0</v>
      </c>
      <c r="AG219" s="64">
        <v>0</v>
      </c>
      <c r="AH219" s="58">
        <v>0</v>
      </c>
      <c r="AI219" s="64">
        <v>0</v>
      </c>
      <c r="AJ219" s="58">
        <v>0</v>
      </c>
      <c r="AK219" s="64"/>
      <c r="AL219" s="58">
        <f t="shared" ref="AL219:AL224" si="468">AK219*$E219*$F219*$H219*$L219*$AL$9</f>
        <v>0</v>
      </c>
      <c r="AM219" s="105"/>
      <c r="AN219" s="58">
        <f t="shared" ref="AN219:AN224" si="469">SUM(AM219*$E219*$F219*$H219*$K219*$AN$9)</f>
        <v>0</v>
      </c>
      <c r="AO219" s="64"/>
      <c r="AP219" s="60">
        <f t="shared" ref="AP219:AP224" si="470">SUM(AO219*$E219*$F219*$H219*$K219*$AP$9)</f>
        <v>0</v>
      </c>
      <c r="AQ219" s="64"/>
      <c r="AR219" s="58">
        <f t="shared" ref="AR219:AR224" si="471">SUM(AQ219*$E219*$F219*$H219*$K219*$AR$9)</f>
        <v>0</v>
      </c>
      <c r="AS219" s="64"/>
      <c r="AT219" s="58">
        <f t="shared" ref="AT219:AT224" si="472">SUM(AS219*$E219*$F219*$H219*$K219*$AT$9)</f>
        <v>0</v>
      </c>
      <c r="AU219" s="64"/>
      <c r="AV219" s="58">
        <f t="shared" ref="AV219:AV224" si="473">SUM(AU219*$E219*$F219*$H219*$K219*$AV$9)</f>
        <v>0</v>
      </c>
      <c r="AW219" s="60">
        <v>70</v>
      </c>
      <c r="AX219" s="58">
        <f t="shared" si="460"/>
        <v>1159202.7999999998</v>
      </c>
      <c r="AY219" s="64"/>
      <c r="AZ219" s="58">
        <f t="shared" ref="AZ219:AZ224" si="474">SUM(AY219*$E219*$F219*$H219*$K219*$AZ$9)</f>
        <v>0</v>
      </c>
      <c r="BA219" s="64"/>
      <c r="BB219" s="58">
        <f t="shared" ref="BB219:BB224" si="475">SUM(BA219*$E219*$F219*$H219*$K219*$BB$9)</f>
        <v>0</v>
      </c>
      <c r="BC219" s="64"/>
      <c r="BD219" s="58">
        <f t="shared" ref="BD219:BD224" si="476">SUM(BC219*$E219*$F219*$H219*$K219*$BD$9)</f>
        <v>0</v>
      </c>
      <c r="BE219" s="64"/>
      <c r="BF219" s="58">
        <f t="shared" ref="BF219:BF224" si="477">SUM(BE219*$E219*$F219*$H219*$K219*$BF$9)</f>
        <v>0</v>
      </c>
      <c r="BG219" s="64"/>
      <c r="BH219" s="58">
        <f t="shared" ref="BH219:BH224" si="478">SUM(BG219*$E219*$F219*$H219*$K219*$BH$9)</f>
        <v>0</v>
      </c>
      <c r="BI219" s="64"/>
      <c r="BJ219" s="58">
        <f t="shared" ref="BJ219:BJ224" si="479">SUM(BI219*$E219*$F219*$H219*$K219*$BJ$9)</f>
        <v>0</v>
      </c>
      <c r="BK219" s="64"/>
      <c r="BL219" s="58">
        <f t="shared" ref="BL219:BL224" si="480">SUM(BK219*$E219*$F219*$H219*$K219*$BL$9)</f>
        <v>0</v>
      </c>
      <c r="BM219" s="64"/>
      <c r="BN219" s="58">
        <f t="shared" ref="BN219:BN224" si="481">BM219*$E219*$F219*$H219*$L219*$BN$9</f>
        <v>0</v>
      </c>
      <c r="BO219" s="64"/>
      <c r="BP219" s="58">
        <f t="shared" ref="BP219:BP224" si="482">BO219*$E219*$F219*$H219*$L219*$BP$9</f>
        <v>0</v>
      </c>
      <c r="BQ219" s="124"/>
      <c r="BR219" s="60">
        <f t="shared" ref="BR219:BR224" si="483">BQ219*$E219*$F219*$H219*$L219*$BR$9</f>
        <v>0</v>
      </c>
      <c r="BS219" s="64"/>
      <c r="BT219" s="58">
        <f t="shared" ref="BT219:BT224" si="484">BS219*$E219*$F219*$H219*$L219*$BT$9</f>
        <v>0</v>
      </c>
      <c r="BU219" s="64"/>
      <c r="BV219" s="58">
        <f t="shared" ref="BV219:BV224" si="485">BU219*$E219*$F219*$H219*$L219*$BV$9</f>
        <v>0</v>
      </c>
      <c r="BW219" s="73"/>
      <c r="BX219" s="58">
        <f t="shared" ref="BX219:BX224" si="486">BW219*$E219*$F219*$H219*$L219*$BX$9</f>
        <v>0</v>
      </c>
      <c r="BY219" s="64"/>
      <c r="BZ219" s="58">
        <f t="shared" ref="BZ219:BZ224" si="487">BY219*$E219*$F219*$H219*$L219*$BZ$9</f>
        <v>0</v>
      </c>
      <c r="CA219" s="73"/>
      <c r="CB219" s="67">
        <f t="shared" ref="CB219:CB224" si="488">CA219*$E219*$F219*$H219*$L219*$CB$9</f>
        <v>0</v>
      </c>
      <c r="CC219" s="64"/>
      <c r="CD219" s="58">
        <f t="shared" ref="CD219:CD224" si="489">CC219*$E219*$F219*$H219*$L219*$CD$9</f>
        <v>0</v>
      </c>
      <c r="CE219" s="64"/>
      <c r="CF219" s="58">
        <f t="shared" ref="CF219:CF224" si="490">CE219*$E219*$F219*$H219*$L219*$CF$9</f>
        <v>0</v>
      </c>
      <c r="CG219" s="60"/>
      <c r="CH219" s="58">
        <f t="shared" ref="CH219:CH224" si="491">CG219*$E219*$F219*$H219*$L219*$CH$9</f>
        <v>0</v>
      </c>
      <c r="CI219" s="64"/>
      <c r="CJ219" s="58">
        <f t="shared" ref="CJ219:CJ224" si="492">CI219*$E219*$F219*$H219*$L219*$CJ$9</f>
        <v>0</v>
      </c>
      <c r="CK219" s="64"/>
      <c r="CL219" s="58">
        <f t="shared" ref="CL219:CL224" si="493">CK219*$E219*$F219*$H219*$L219*$CL$9</f>
        <v>0</v>
      </c>
      <c r="CM219" s="64"/>
      <c r="CN219" s="58">
        <f t="shared" ref="CN219:CN224" si="494">CM219*$E219*$F219*$H219*$L219*$CN$9</f>
        <v>0</v>
      </c>
      <c r="CO219" s="64"/>
      <c r="CP219" s="58">
        <f t="shared" ref="CP219:CP224" si="495">CO219*$E219*$F219*$H219*$L219*$CP$9</f>
        <v>0</v>
      </c>
      <c r="CQ219" s="64"/>
      <c r="CR219" s="58">
        <f t="shared" ref="CR219:CR224" si="496">CQ219*$E219*$F219*$H219*$M219*$CR$9</f>
        <v>0</v>
      </c>
      <c r="CS219" s="64"/>
      <c r="CT219" s="58">
        <f t="shared" ref="CT219:CT228" si="497">CS219*$E219*$F219*$H219*$N219*$CT$9</f>
        <v>0</v>
      </c>
      <c r="CU219" s="60"/>
      <c r="CV219" s="58">
        <f t="shared" ref="CV219:CV224" si="498">CU219*E219*F219*H219</f>
        <v>0</v>
      </c>
      <c r="CW219" s="60"/>
      <c r="CX219" s="58"/>
      <c r="CY219" s="58"/>
      <c r="CZ219" s="58">
        <f t="shared" ref="CZ219:CZ224" si="499">SUM(CY219*$E219*$F219*$H219*$K219*$R$9)</f>
        <v>0</v>
      </c>
      <c r="DA219" s="58"/>
      <c r="DB219" s="58"/>
      <c r="DC219" s="58"/>
      <c r="DD219" s="58"/>
      <c r="DE219" s="70">
        <f t="shared" si="461"/>
        <v>70</v>
      </c>
      <c r="DF219" s="70">
        <f t="shared" si="461"/>
        <v>1159202.7999999998</v>
      </c>
      <c r="DG219" s="71">
        <v>300</v>
      </c>
      <c r="DH219" s="71">
        <v>4968012</v>
      </c>
      <c r="DI219" s="72">
        <f t="shared" si="435"/>
        <v>370</v>
      </c>
      <c r="DJ219" s="72">
        <f t="shared" si="435"/>
        <v>6127214.7999999998</v>
      </c>
    </row>
    <row r="220" spans="1:114" s="1" customFormat="1" ht="45" hidden="1" x14ac:dyDescent="0.25">
      <c r="A220" s="23"/>
      <c r="B220" s="23">
        <v>174</v>
      </c>
      <c r="C220" s="48" t="s">
        <v>533</v>
      </c>
      <c r="D220" s="162" t="s">
        <v>534</v>
      </c>
      <c r="E220" s="50">
        <v>13916</v>
      </c>
      <c r="F220" s="51">
        <v>1.0900000000000001</v>
      </c>
      <c r="G220" s="52"/>
      <c r="H220" s="53">
        <v>1</v>
      </c>
      <c r="I220" s="54"/>
      <c r="J220" s="54"/>
      <c r="K220" s="55">
        <v>1.4</v>
      </c>
      <c r="L220" s="55">
        <v>1.68</v>
      </c>
      <c r="M220" s="55">
        <v>2.23</v>
      </c>
      <c r="N220" s="56">
        <v>2.57</v>
      </c>
      <c r="O220" s="77"/>
      <c r="P220" s="58">
        <f t="shared" si="462"/>
        <v>0</v>
      </c>
      <c r="Q220" s="64"/>
      <c r="R220" s="58">
        <f t="shared" si="463"/>
        <v>0</v>
      </c>
      <c r="S220" s="64"/>
      <c r="T220" s="60">
        <f t="shared" si="464"/>
        <v>0</v>
      </c>
      <c r="U220" s="64"/>
      <c r="V220" s="58">
        <f t="shared" si="465"/>
        <v>0</v>
      </c>
      <c r="W220" s="64"/>
      <c r="X220" s="58">
        <f t="shared" si="466"/>
        <v>0</v>
      </c>
      <c r="Y220" s="64"/>
      <c r="Z220" s="60">
        <f t="shared" si="467"/>
        <v>0</v>
      </c>
      <c r="AA220" s="105">
        <v>0</v>
      </c>
      <c r="AB220" s="58">
        <v>0</v>
      </c>
      <c r="AC220" s="64">
        <v>0</v>
      </c>
      <c r="AD220" s="58">
        <v>0</v>
      </c>
      <c r="AE220" s="64">
        <v>0</v>
      </c>
      <c r="AF220" s="58">
        <v>0</v>
      </c>
      <c r="AG220" s="64">
        <v>0</v>
      </c>
      <c r="AH220" s="58">
        <v>0</v>
      </c>
      <c r="AI220" s="64">
        <v>0</v>
      </c>
      <c r="AJ220" s="58">
        <v>0</v>
      </c>
      <c r="AK220" s="64"/>
      <c r="AL220" s="58">
        <f t="shared" si="468"/>
        <v>0</v>
      </c>
      <c r="AM220" s="105"/>
      <c r="AN220" s="58">
        <f t="shared" si="469"/>
        <v>0</v>
      </c>
      <c r="AO220" s="64"/>
      <c r="AP220" s="60">
        <f t="shared" si="470"/>
        <v>0</v>
      </c>
      <c r="AQ220" s="64"/>
      <c r="AR220" s="58">
        <f t="shared" si="471"/>
        <v>0</v>
      </c>
      <c r="AS220" s="64"/>
      <c r="AT220" s="58">
        <f t="shared" si="472"/>
        <v>0</v>
      </c>
      <c r="AU220" s="64"/>
      <c r="AV220" s="58">
        <f t="shared" si="473"/>
        <v>0</v>
      </c>
      <c r="AW220" s="60">
        <v>50</v>
      </c>
      <c r="AX220" s="58">
        <f t="shared" si="460"/>
        <v>1061790.8</v>
      </c>
      <c r="AY220" s="64"/>
      <c r="AZ220" s="58">
        <f t="shared" si="474"/>
        <v>0</v>
      </c>
      <c r="BA220" s="64"/>
      <c r="BB220" s="58">
        <f t="shared" si="475"/>
        <v>0</v>
      </c>
      <c r="BC220" s="64"/>
      <c r="BD220" s="58">
        <f t="shared" si="476"/>
        <v>0</v>
      </c>
      <c r="BE220" s="64"/>
      <c r="BF220" s="58">
        <f t="shared" si="477"/>
        <v>0</v>
      </c>
      <c r="BG220" s="64"/>
      <c r="BH220" s="58">
        <f t="shared" si="478"/>
        <v>0</v>
      </c>
      <c r="BI220" s="64"/>
      <c r="BJ220" s="58">
        <f t="shared" si="479"/>
        <v>0</v>
      </c>
      <c r="BK220" s="64"/>
      <c r="BL220" s="58">
        <f t="shared" si="480"/>
        <v>0</v>
      </c>
      <c r="BM220" s="64"/>
      <c r="BN220" s="58">
        <f t="shared" si="481"/>
        <v>0</v>
      </c>
      <c r="BO220" s="64"/>
      <c r="BP220" s="58">
        <f t="shared" si="482"/>
        <v>0</v>
      </c>
      <c r="BQ220" s="124"/>
      <c r="BR220" s="60">
        <f t="shared" si="483"/>
        <v>0</v>
      </c>
      <c r="BS220" s="64"/>
      <c r="BT220" s="58">
        <f t="shared" si="484"/>
        <v>0</v>
      </c>
      <c r="BU220" s="64"/>
      <c r="BV220" s="58">
        <f t="shared" si="485"/>
        <v>0</v>
      </c>
      <c r="BW220" s="73"/>
      <c r="BX220" s="58">
        <f t="shared" si="486"/>
        <v>0</v>
      </c>
      <c r="BY220" s="64"/>
      <c r="BZ220" s="58">
        <f t="shared" si="487"/>
        <v>0</v>
      </c>
      <c r="CA220" s="73"/>
      <c r="CB220" s="67">
        <f t="shared" si="488"/>
        <v>0</v>
      </c>
      <c r="CC220" s="64"/>
      <c r="CD220" s="58">
        <f t="shared" si="489"/>
        <v>0</v>
      </c>
      <c r="CE220" s="64"/>
      <c r="CF220" s="58">
        <f t="shared" si="490"/>
        <v>0</v>
      </c>
      <c r="CG220" s="60"/>
      <c r="CH220" s="58">
        <f t="shared" si="491"/>
        <v>0</v>
      </c>
      <c r="CI220" s="64"/>
      <c r="CJ220" s="58">
        <f t="shared" si="492"/>
        <v>0</v>
      </c>
      <c r="CK220" s="64"/>
      <c r="CL220" s="58">
        <f t="shared" si="493"/>
        <v>0</v>
      </c>
      <c r="CM220" s="64"/>
      <c r="CN220" s="58">
        <f t="shared" si="494"/>
        <v>0</v>
      </c>
      <c r="CO220" s="64"/>
      <c r="CP220" s="58">
        <f t="shared" si="495"/>
        <v>0</v>
      </c>
      <c r="CQ220" s="64"/>
      <c r="CR220" s="58">
        <f t="shared" si="496"/>
        <v>0</v>
      </c>
      <c r="CS220" s="64"/>
      <c r="CT220" s="58">
        <f t="shared" si="497"/>
        <v>0</v>
      </c>
      <c r="CU220" s="60"/>
      <c r="CV220" s="58">
        <f t="shared" si="498"/>
        <v>0</v>
      </c>
      <c r="CW220" s="60"/>
      <c r="CX220" s="58"/>
      <c r="CY220" s="58"/>
      <c r="CZ220" s="58">
        <f t="shared" si="499"/>
        <v>0</v>
      </c>
      <c r="DA220" s="58"/>
      <c r="DB220" s="58"/>
      <c r="DC220" s="58"/>
      <c r="DD220" s="58"/>
      <c r="DE220" s="70">
        <f t="shared" si="461"/>
        <v>50</v>
      </c>
      <c r="DF220" s="70">
        <f t="shared" si="461"/>
        <v>1061790.8</v>
      </c>
      <c r="DG220" s="71">
        <v>20</v>
      </c>
      <c r="DH220" s="71">
        <v>424716.32000000007</v>
      </c>
      <c r="DI220" s="72">
        <f t="shared" si="435"/>
        <v>70</v>
      </c>
      <c r="DJ220" s="72">
        <f t="shared" si="435"/>
        <v>1486507.12</v>
      </c>
    </row>
    <row r="221" spans="1:114" s="1" customFormat="1" ht="45" hidden="1" x14ac:dyDescent="0.25">
      <c r="A221" s="23"/>
      <c r="B221" s="23">
        <v>175</v>
      </c>
      <c r="C221" s="48" t="s">
        <v>535</v>
      </c>
      <c r="D221" s="162" t="s">
        <v>536</v>
      </c>
      <c r="E221" s="50">
        <v>13916</v>
      </c>
      <c r="F221" s="51">
        <v>1.5</v>
      </c>
      <c r="G221" s="52"/>
      <c r="H221" s="53">
        <v>1</v>
      </c>
      <c r="I221" s="54"/>
      <c r="J221" s="54"/>
      <c r="K221" s="55">
        <v>1.4</v>
      </c>
      <c r="L221" s="55">
        <v>1.68</v>
      </c>
      <c r="M221" s="55">
        <v>2.23</v>
      </c>
      <c r="N221" s="56">
        <v>2.57</v>
      </c>
      <c r="O221" s="77"/>
      <c r="P221" s="58">
        <f t="shared" si="462"/>
        <v>0</v>
      </c>
      <c r="Q221" s="64"/>
      <c r="R221" s="58">
        <f t="shared" si="463"/>
        <v>0</v>
      </c>
      <c r="S221" s="64"/>
      <c r="T221" s="60">
        <f t="shared" si="464"/>
        <v>0</v>
      </c>
      <c r="U221" s="64"/>
      <c r="V221" s="58">
        <f t="shared" si="465"/>
        <v>0</v>
      </c>
      <c r="W221" s="64"/>
      <c r="X221" s="58">
        <f t="shared" si="466"/>
        <v>0</v>
      </c>
      <c r="Y221" s="64"/>
      <c r="Z221" s="60">
        <f t="shared" si="467"/>
        <v>0</v>
      </c>
      <c r="AA221" s="105">
        <v>0</v>
      </c>
      <c r="AB221" s="58">
        <v>0</v>
      </c>
      <c r="AC221" s="64">
        <v>0</v>
      </c>
      <c r="AD221" s="58">
        <v>0</v>
      </c>
      <c r="AE221" s="64">
        <v>0</v>
      </c>
      <c r="AF221" s="58">
        <v>0</v>
      </c>
      <c r="AG221" s="64">
        <v>0</v>
      </c>
      <c r="AH221" s="58">
        <v>0</v>
      </c>
      <c r="AI221" s="64">
        <v>0</v>
      </c>
      <c r="AJ221" s="58">
        <v>0</v>
      </c>
      <c r="AK221" s="64"/>
      <c r="AL221" s="58">
        <f t="shared" si="468"/>
        <v>0</v>
      </c>
      <c r="AM221" s="105"/>
      <c r="AN221" s="58">
        <f t="shared" si="469"/>
        <v>0</v>
      </c>
      <c r="AO221" s="64"/>
      <c r="AP221" s="60">
        <f t="shared" si="470"/>
        <v>0</v>
      </c>
      <c r="AQ221" s="64"/>
      <c r="AR221" s="58">
        <f t="shared" si="471"/>
        <v>0</v>
      </c>
      <c r="AS221" s="64"/>
      <c r="AT221" s="58">
        <f t="shared" si="472"/>
        <v>0</v>
      </c>
      <c r="AU221" s="64"/>
      <c r="AV221" s="58">
        <f t="shared" si="473"/>
        <v>0</v>
      </c>
      <c r="AW221" s="60">
        <v>100</v>
      </c>
      <c r="AX221" s="58">
        <f t="shared" si="460"/>
        <v>2922360</v>
      </c>
      <c r="AY221" s="64"/>
      <c r="AZ221" s="58">
        <f t="shared" si="474"/>
        <v>0</v>
      </c>
      <c r="BA221" s="64"/>
      <c r="BB221" s="58">
        <f t="shared" si="475"/>
        <v>0</v>
      </c>
      <c r="BC221" s="64"/>
      <c r="BD221" s="58">
        <f t="shared" si="476"/>
        <v>0</v>
      </c>
      <c r="BE221" s="64"/>
      <c r="BF221" s="58">
        <f t="shared" si="477"/>
        <v>0</v>
      </c>
      <c r="BG221" s="64"/>
      <c r="BH221" s="58">
        <f t="shared" si="478"/>
        <v>0</v>
      </c>
      <c r="BI221" s="64"/>
      <c r="BJ221" s="58">
        <f t="shared" si="479"/>
        <v>0</v>
      </c>
      <c r="BK221" s="64"/>
      <c r="BL221" s="58">
        <f t="shared" si="480"/>
        <v>0</v>
      </c>
      <c r="BM221" s="64"/>
      <c r="BN221" s="58">
        <f t="shared" si="481"/>
        <v>0</v>
      </c>
      <c r="BO221" s="64"/>
      <c r="BP221" s="58">
        <f t="shared" si="482"/>
        <v>0</v>
      </c>
      <c r="BQ221" s="124"/>
      <c r="BR221" s="60">
        <f t="shared" si="483"/>
        <v>0</v>
      </c>
      <c r="BS221" s="64"/>
      <c r="BT221" s="58">
        <f t="shared" si="484"/>
        <v>0</v>
      </c>
      <c r="BU221" s="64"/>
      <c r="BV221" s="58">
        <f t="shared" si="485"/>
        <v>0</v>
      </c>
      <c r="BW221" s="73"/>
      <c r="BX221" s="58">
        <f t="shared" si="486"/>
        <v>0</v>
      </c>
      <c r="BY221" s="64"/>
      <c r="BZ221" s="58">
        <f t="shared" si="487"/>
        <v>0</v>
      </c>
      <c r="CA221" s="73"/>
      <c r="CB221" s="67">
        <f t="shared" si="488"/>
        <v>0</v>
      </c>
      <c r="CC221" s="64"/>
      <c r="CD221" s="58">
        <f t="shared" si="489"/>
        <v>0</v>
      </c>
      <c r="CE221" s="64"/>
      <c r="CF221" s="58">
        <f t="shared" si="490"/>
        <v>0</v>
      </c>
      <c r="CG221" s="60"/>
      <c r="CH221" s="58">
        <f t="shared" si="491"/>
        <v>0</v>
      </c>
      <c r="CI221" s="64"/>
      <c r="CJ221" s="58">
        <f t="shared" si="492"/>
        <v>0</v>
      </c>
      <c r="CK221" s="64"/>
      <c r="CL221" s="58">
        <f t="shared" si="493"/>
        <v>0</v>
      </c>
      <c r="CM221" s="64"/>
      <c r="CN221" s="58">
        <f t="shared" si="494"/>
        <v>0</v>
      </c>
      <c r="CO221" s="64"/>
      <c r="CP221" s="58">
        <f t="shared" si="495"/>
        <v>0</v>
      </c>
      <c r="CQ221" s="64"/>
      <c r="CR221" s="58">
        <f t="shared" si="496"/>
        <v>0</v>
      </c>
      <c r="CS221" s="64"/>
      <c r="CT221" s="58">
        <f t="shared" si="497"/>
        <v>0</v>
      </c>
      <c r="CU221" s="60"/>
      <c r="CV221" s="58">
        <f t="shared" si="498"/>
        <v>0</v>
      </c>
      <c r="CW221" s="60"/>
      <c r="CX221" s="58"/>
      <c r="CY221" s="58"/>
      <c r="CZ221" s="58">
        <f t="shared" si="499"/>
        <v>0</v>
      </c>
      <c r="DA221" s="58"/>
      <c r="DB221" s="58"/>
      <c r="DC221" s="58"/>
      <c r="DD221" s="58"/>
      <c r="DE221" s="70">
        <f t="shared" si="461"/>
        <v>100</v>
      </c>
      <c r="DF221" s="70">
        <f t="shared" si="461"/>
        <v>2922360</v>
      </c>
      <c r="DG221" s="71">
        <v>0</v>
      </c>
      <c r="DH221" s="71">
        <v>0</v>
      </c>
      <c r="DI221" s="72">
        <f t="shared" si="435"/>
        <v>100</v>
      </c>
      <c r="DJ221" s="72">
        <f t="shared" si="435"/>
        <v>2922360</v>
      </c>
    </row>
    <row r="222" spans="1:114" s="1" customFormat="1" ht="45" hidden="1" x14ac:dyDescent="0.25">
      <c r="A222" s="23"/>
      <c r="B222" s="23">
        <v>176</v>
      </c>
      <c r="C222" s="48" t="s">
        <v>537</v>
      </c>
      <c r="D222" s="162" t="s">
        <v>538</v>
      </c>
      <c r="E222" s="50">
        <v>13916</v>
      </c>
      <c r="F222" s="51">
        <v>1.8</v>
      </c>
      <c r="G222" s="52"/>
      <c r="H222" s="53">
        <v>1</v>
      </c>
      <c r="I222" s="54"/>
      <c r="J222" s="54"/>
      <c r="K222" s="55">
        <v>1.4</v>
      </c>
      <c r="L222" s="55">
        <v>1.68</v>
      </c>
      <c r="M222" s="55">
        <v>2.23</v>
      </c>
      <c r="N222" s="56">
        <v>2.57</v>
      </c>
      <c r="O222" s="77"/>
      <c r="P222" s="58">
        <f t="shared" si="462"/>
        <v>0</v>
      </c>
      <c r="Q222" s="64"/>
      <c r="R222" s="58">
        <f t="shared" si="463"/>
        <v>0</v>
      </c>
      <c r="S222" s="64"/>
      <c r="T222" s="60">
        <f t="shared" si="464"/>
        <v>0</v>
      </c>
      <c r="U222" s="64"/>
      <c r="V222" s="58">
        <f t="shared" si="465"/>
        <v>0</v>
      </c>
      <c r="W222" s="64"/>
      <c r="X222" s="58">
        <f t="shared" si="466"/>
        <v>0</v>
      </c>
      <c r="Y222" s="64"/>
      <c r="Z222" s="60">
        <f t="shared" si="467"/>
        <v>0</v>
      </c>
      <c r="AA222" s="105"/>
      <c r="AB222" s="58"/>
      <c r="AC222" s="64"/>
      <c r="AD222" s="58"/>
      <c r="AE222" s="64"/>
      <c r="AF222" s="58"/>
      <c r="AG222" s="64">
        <v>0</v>
      </c>
      <c r="AH222" s="58">
        <v>0</v>
      </c>
      <c r="AI222" s="64">
        <v>0</v>
      </c>
      <c r="AJ222" s="58">
        <v>0</v>
      </c>
      <c r="AK222" s="64"/>
      <c r="AL222" s="58">
        <f t="shared" si="468"/>
        <v>0</v>
      </c>
      <c r="AM222" s="105"/>
      <c r="AN222" s="58">
        <f t="shared" si="469"/>
        <v>0</v>
      </c>
      <c r="AO222" s="64"/>
      <c r="AP222" s="60">
        <f t="shared" si="470"/>
        <v>0</v>
      </c>
      <c r="AQ222" s="64"/>
      <c r="AR222" s="58">
        <f t="shared" si="471"/>
        <v>0</v>
      </c>
      <c r="AS222" s="64"/>
      <c r="AT222" s="58">
        <f t="shared" si="472"/>
        <v>0</v>
      </c>
      <c r="AU222" s="64"/>
      <c r="AV222" s="58">
        <f t="shared" si="473"/>
        <v>0</v>
      </c>
      <c r="AW222" s="60">
        <v>0</v>
      </c>
      <c r="AX222" s="58">
        <f t="shared" si="460"/>
        <v>0</v>
      </c>
      <c r="AY222" s="64"/>
      <c r="AZ222" s="58">
        <f t="shared" si="474"/>
        <v>0</v>
      </c>
      <c r="BA222" s="64"/>
      <c r="BB222" s="58">
        <f t="shared" si="475"/>
        <v>0</v>
      </c>
      <c r="BC222" s="64"/>
      <c r="BD222" s="58">
        <f t="shared" si="476"/>
        <v>0</v>
      </c>
      <c r="BE222" s="64"/>
      <c r="BF222" s="58">
        <f t="shared" si="477"/>
        <v>0</v>
      </c>
      <c r="BG222" s="64"/>
      <c r="BH222" s="58">
        <f t="shared" si="478"/>
        <v>0</v>
      </c>
      <c r="BI222" s="64"/>
      <c r="BJ222" s="58">
        <f t="shared" si="479"/>
        <v>0</v>
      </c>
      <c r="BK222" s="64"/>
      <c r="BL222" s="58">
        <f t="shared" si="480"/>
        <v>0</v>
      </c>
      <c r="BM222" s="64"/>
      <c r="BN222" s="58">
        <f t="shared" si="481"/>
        <v>0</v>
      </c>
      <c r="BO222" s="64"/>
      <c r="BP222" s="58">
        <f t="shared" si="482"/>
        <v>0</v>
      </c>
      <c r="BQ222" s="124"/>
      <c r="BR222" s="60">
        <f t="shared" si="483"/>
        <v>0</v>
      </c>
      <c r="BS222" s="64"/>
      <c r="BT222" s="58">
        <f t="shared" si="484"/>
        <v>0</v>
      </c>
      <c r="BU222" s="64"/>
      <c r="BV222" s="58">
        <f t="shared" si="485"/>
        <v>0</v>
      </c>
      <c r="BW222" s="73"/>
      <c r="BX222" s="58">
        <f t="shared" si="486"/>
        <v>0</v>
      </c>
      <c r="BY222" s="64"/>
      <c r="BZ222" s="58">
        <f t="shared" si="487"/>
        <v>0</v>
      </c>
      <c r="CA222" s="73"/>
      <c r="CB222" s="67">
        <f t="shared" si="488"/>
        <v>0</v>
      </c>
      <c r="CC222" s="64"/>
      <c r="CD222" s="58">
        <f t="shared" si="489"/>
        <v>0</v>
      </c>
      <c r="CE222" s="64"/>
      <c r="CF222" s="58">
        <f t="shared" si="490"/>
        <v>0</v>
      </c>
      <c r="CG222" s="60"/>
      <c r="CH222" s="58">
        <f t="shared" si="491"/>
        <v>0</v>
      </c>
      <c r="CI222" s="64"/>
      <c r="CJ222" s="58">
        <f t="shared" si="492"/>
        <v>0</v>
      </c>
      <c r="CK222" s="64"/>
      <c r="CL222" s="58">
        <f t="shared" si="493"/>
        <v>0</v>
      </c>
      <c r="CM222" s="64"/>
      <c r="CN222" s="58">
        <f t="shared" si="494"/>
        <v>0</v>
      </c>
      <c r="CO222" s="64"/>
      <c r="CP222" s="58">
        <f t="shared" si="495"/>
        <v>0</v>
      </c>
      <c r="CQ222" s="64"/>
      <c r="CR222" s="58">
        <f t="shared" si="496"/>
        <v>0</v>
      </c>
      <c r="CS222" s="64"/>
      <c r="CT222" s="58">
        <f t="shared" si="497"/>
        <v>0</v>
      </c>
      <c r="CU222" s="60"/>
      <c r="CV222" s="58">
        <f t="shared" si="498"/>
        <v>0</v>
      </c>
      <c r="CW222" s="60"/>
      <c r="CX222" s="58"/>
      <c r="CY222" s="58"/>
      <c r="CZ222" s="58">
        <f t="shared" si="499"/>
        <v>0</v>
      </c>
      <c r="DA222" s="58"/>
      <c r="DB222" s="58"/>
      <c r="DC222" s="58"/>
      <c r="DD222" s="58"/>
      <c r="DE222" s="70">
        <f t="shared" si="461"/>
        <v>0</v>
      </c>
      <c r="DF222" s="70">
        <f t="shared" si="461"/>
        <v>0</v>
      </c>
      <c r="DG222" s="71">
        <v>0</v>
      </c>
      <c r="DH222" s="71">
        <v>0</v>
      </c>
      <c r="DI222" s="72">
        <f t="shared" si="435"/>
        <v>0</v>
      </c>
      <c r="DJ222" s="72">
        <f t="shared" si="435"/>
        <v>0</v>
      </c>
    </row>
    <row r="223" spans="1:114" s="1" customFormat="1" ht="30" hidden="1" x14ac:dyDescent="0.25">
      <c r="A223" s="23"/>
      <c r="B223" s="23">
        <v>177</v>
      </c>
      <c r="C223" s="48" t="s">
        <v>539</v>
      </c>
      <c r="D223" s="162" t="s">
        <v>540</v>
      </c>
      <c r="E223" s="50">
        <v>13916</v>
      </c>
      <c r="F223" s="51">
        <v>2.75</v>
      </c>
      <c r="G223" s="52"/>
      <c r="H223" s="53">
        <v>1</v>
      </c>
      <c r="I223" s="54"/>
      <c r="J223" s="54"/>
      <c r="K223" s="55">
        <v>1.4</v>
      </c>
      <c r="L223" s="55">
        <v>1.68</v>
      </c>
      <c r="M223" s="55">
        <v>2.23</v>
      </c>
      <c r="N223" s="56">
        <v>2.57</v>
      </c>
      <c r="O223" s="77"/>
      <c r="P223" s="58">
        <f t="shared" si="462"/>
        <v>0</v>
      </c>
      <c r="Q223" s="64"/>
      <c r="R223" s="58">
        <f t="shared" si="463"/>
        <v>0</v>
      </c>
      <c r="S223" s="64"/>
      <c r="T223" s="60">
        <f t="shared" si="464"/>
        <v>0</v>
      </c>
      <c r="U223" s="64"/>
      <c r="V223" s="58">
        <f t="shared" si="465"/>
        <v>0</v>
      </c>
      <c r="W223" s="64"/>
      <c r="X223" s="58">
        <f t="shared" si="466"/>
        <v>0</v>
      </c>
      <c r="Y223" s="64"/>
      <c r="Z223" s="60">
        <f t="shared" si="467"/>
        <v>0</v>
      </c>
      <c r="AA223" s="105">
        <v>0</v>
      </c>
      <c r="AB223" s="58">
        <v>0</v>
      </c>
      <c r="AC223" s="64">
        <v>0</v>
      </c>
      <c r="AD223" s="58">
        <v>0</v>
      </c>
      <c r="AE223" s="64">
        <v>0</v>
      </c>
      <c r="AF223" s="58">
        <v>0</v>
      </c>
      <c r="AG223" s="64">
        <v>0</v>
      </c>
      <c r="AH223" s="58">
        <v>0</v>
      </c>
      <c r="AI223" s="64">
        <v>0</v>
      </c>
      <c r="AJ223" s="58">
        <v>0</v>
      </c>
      <c r="AK223" s="64"/>
      <c r="AL223" s="58">
        <f t="shared" si="468"/>
        <v>0</v>
      </c>
      <c r="AM223" s="105"/>
      <c r="AN223" s="58">
        <f t="shared" si="469"/>
        <v>0</v>
      </c>
      <c r="AO223" s="64"/>
      <c r="AP223" s="60">
        <f t="shared" si="470"/>
        <v>0</v>
      </c>
      <c r="AQ223" s="64"/>
      <c r="AR223" s="58">
        <f t="shared" si="471"/>
        <v>0</v>
      </c>
      <c r="AS223" s="64"/>
      <c r="AT223" s="58">
        <f t="shared" si="472"/>
        <v>0</v>
      </c>
      <c r="AU223" s="64"/>
      <c r="AV223" s="58">
        <f t="shared" si="473"/>
        <v>0</v>
      </c>
      <c r="AW223" s="60">
        <v>200</v>
      </c>
      <c r="AX223" s="58">
        <f t="shared" si="460"/>
        <v>10715320</v>
      </c>
      <c r="AY223" s="64"/>
      <c r="AZ223" s="58">
        <f t="shared" si="474"/>
        <v>0</v>
      </c>
      <c r="BA223" s="64"/>
      <c r="BB223" s="58">
        <f t="shared" si="475"/>
        <v>0</v>
      </c>
      <c r="BC223" s="64"/>
      <c r="BD223" s="58">
        <f t="shared" si="476"/>
        <v>0</v>
      </c>
      <c r="BE223" s="64"/>
      <c r="BF223" s="58">
        <f t="shared" si="477"/>
        <v>0</v>
      </c>
      <c r="BG223" s="64"/>
      <c r="BH223" s="58">
        <f t="shared" si="478"/>
        <v>0</v>
      </c>
      <c r="BI223" s="64"/>
      <c r="BJ223" s="58">
        <f t="shared" si="479"/>
        <v>0</v>
      </c>
      <c r="BK223" s="64"/>
      <c r="BL223" s="58">
        <f t="shared" si="480"/>
        <v>0</v>
      </c>
      <c r="BM223" s="64"/>
      <c r="BN223" s="58">
        <f t="shared" si="481"/>
        <v>0</v>
      </c>
      <c r="BO223" s="64"/>
      <c r="BP223" s="58">
        <f t="shared" si="482"/>
        <v>0</v>
      </c>
      <c r="BQ223" s="124"/>
      <c r="BR223" s="60">
        <f t="shared" si="483"/>
        <v>0</v>
      </c>
      <c r="BS223" s="64"/>
      <c r="BT223" s="58">
        <f t="shared" si="484"/>
        <v>0</v>
      </c>
      <c r="BU223" s="64"/>
      <c r="BV223" s="58">
        <f t="shared" si="485"/>
        <v>0</v>
      </c>
      <c r="BW223" s="73"/>
      <c r="BX223" s="58">
        <f t="shared" si="486"/>
        <v>0</v>
      </c>
      <c r="BY223" s="64"/>
      <c r="BZ223" s="58">
        <f t="shared" si="487"/>
        <v>0</v>
      </c>
      <c r="CA223" s="73"/>
      <c r="CB223" s="67">
        <f t="shared" si="488"/>
        <v>0</v>
      </c>
      <c r="CC223" s="64"/>
      <c r="CD223" s="58">
        <f t="shared" si="489"/>
        <v>0</v>
      </c>
      <c r="CE223" s="64"/>
      <c r="CF223" s="58">
        <f t="shared" si="490"/>
        <v>0</v>
      </c>
      <c r="CG223" s="60"/>
      <c r="CH223" s="58">
        <f t="shared" si="491"/>
        <v>0</v>
      </c>
      <c r="CI223" s="64"/>
      <c r="CJ223" s="58">
        <f t="shared" si="492"/>
        <v>0</v>
      </c>
      <c r="CK223" s="64"/>
      <c r="CL223" s="58">
        <f t="shared" si="493"/>
        <v>0</v>
      </c>
      <c r="CM223" s="64"/>
      <c r="CN223" s="58">
        <f t="shared" si="494"/>
        <v>0</v>
      </c>
      <c r="CO223" s="64"/>
      <c r="CP223" s="58">
        <f t="shared" si="495"/>
        <v>0</v>
      </c>
      <c r="CQ223" s="64"/>
      <c r="CR223" s="58">
        <f t="shared" si="496"/>
        <v>0</v>
      </c>
      <c r="CS223" s="64"/>
      <c r="CT223" s="58">
        <f t="shared" si="497"/>
        <v>0</v>
      </c>
      <c r="CU223" s="60"/>
      <c r="CV223" s="58">
        <f t="shared" si="498"/>
        <v>0</v>
      </c>
      <c r="CW223" s="60"/>
      <c r="CX223" s="58"/>
      <c r="CY223" s="58"/>
      <c r="CZ223" s="58">
        <f t="shared" si="499"/>
        <v>0</v>
      </c>
      <c r="DA223" s="58"/>
      <c r="DB223" s="58"/>
      <c r="DC223" s="58"/>
      <c r="DD223" s="58"/>
      <c r="DE223" s="70">
        <f t="shared" si="461"/>
        <v>200</v>
      </c>
      <c r="DF223" s="70">
        <f t="shared" si="461"/>
        <v>10715320</v>
      </c>
      <c r="DG223" s="71">
        <v>0</v>
      </c>
      <c r="DH223" s="71">
        <v>0</v>
      </c>
      <c r="DI223" s="72">
        <f t="shared" si="435"/>
        <v>200</v>
      </c>
      <c r="DJ223" s="72">
        <f t="shared" si="435"/>
        <v>10715320</v>
      </c>
    </row>
    <row r="224" spans="1:114" s="1" customFormat="1" ht="45" hidden="1" x14ac:dyDescent="0.25">
      <c r="A224" s="23"/>
      <c r="B224" s="23">
        <v>178</v>
      </c>
      <c r="C224" s="48" t="s">
        <v>541</v>
      </c>
      <c r="D224" s="162" t="s">
        <v>542</v>
      </c>
      <c r="E224" s="50">
        <v>13916</v>
      </c>
      <c r="F224" s="51">
        <v>2.35</v>
      </c>
      <c r="G224" s="52"/>
      <c r="H224" s="53">
        <v>1</v>
      </c>
      <c r="I224" s="54"/>
      <c r="J224" s="54"/>
      <c r="K224" s="55">
        <v>1.4</v>
      </c>
      <c r="L224" s="55">
        <v>1.68</v>
      </c>
      <c r="M224" s="55">
        <v>2.23</v>
      </c>
      <c r="N224" s="56">
        <v>2.57</v>
      </c>
      <c r="O224" s="77"/>
      <c r="P224" s="58">
        <f>SUM(O224*$E224*$F224*$H224*$K224*$P$9)</f>
        <v>0</v>
      </c>
      <c r="Q224" s="64"/>
      <c r="R224" s="58">
        <f t="shared" si="463"/>
        <v>0</v>
      </c>
      <c r="S224" s="64"/>
      <c r="T224" s="60">
        <f t="shared" si="464"/>
        <v>0</v>
      </c>
      <c r="U224" s="64"/>
      <c r="V224" s="58">
        <f t="shared" si="465"/>
        <v>0</v>
      </c>
      <c r="W224" s="64"/>
      <c r="X224" s="58">
        <f t="shared" si="466"/>
        <v>0</v>
      </c>
      <c r="Y224" s="64"/>
      <c r="Z224" s="60">
        <f t="shared" si="467"/>
        <v>0</v>
      </c>
      <c r="AA224" s="105"/>
      <c r="AB224" s="58"/>
      <c r="AC224" s="64"/>
      <c r="AD224" s="58"/>
      <c r="AE224" s="64">
        <v>0</v>
      </c>
      <c r="AF224" s="58">
        <v>0</v>
      </c>
      <c r="AG224" s="64">
        <v>0</v>
      </c>
      <c r="AH224" s="58">
        <v>0</v>
      </c>
      <c r="AI224" s="64">
        <v>0</v>
      </c>
      <c r="AJ224" s="58">
        <v>0</v>
      </c>
      <c r="AK224" s="64"/>
      <c r="AL224" s="58">
        <f t="shared" si="468"/>
        <v>0</v>
      </c>
      <c r="AM224" s="105"/>
      <c r="AN224" s="58">
        <f t="shared" si="469"/>
        <v>0</v>
      </c>
      <c r="AO224" s="64"/>
      <c r="AP224" s="60">
        <f t="shared" si="470"/>
        <v>0</v>
      </c>
      <c r="AQ224" s="64"/>
      <c r="AR224" s="58">
        <f t="shared" si="471"/>
        <v>0</v>
      </c>
      <c r="AS224" s="64"/>
      <c r="AT224" s="58">
        <f t="shared" si="472"/>
        <v>0</v>
      </c>
      <c r="AU224" s="64"/>
      <c r="AV224" s="58">
        <f t="shared" si="473"/>
        <v>0</v>
      </c>
      <c r="AW224" s="60">
        <v>5</v>
      </c>
      <c r="AX224" s="58">
        <f t="shared" si="460"/>
        <v>228918.19999999998</v>
      </c>
      <c r="AY224" s="64"/>
      <c r="AZ224" s="58">
        <f t="shared" si="474"/>
        <v>0</v>
      </c>
      <c r="BA224" s="64"/>
      <c r="BB224" s="58">
        <f t="shared" si="475"/>
        <v>0</v>
      </c>
      <c r="BC224" s="64"/>
      <c r="BD224" s="58">
        <f t="shared" si="476"/>
        <v>0</v>
      </c>
      <c r="BE224" s="64"/>
      <c r="BF224" s="58">
        <f t="shared" si="477"/>
        <v>0</v>
      </c>
      <c r="BG224" s="64"/>
      <c r="BH224" s="58">
        <f t="shared" si="478"/>
        <v>0</v>
      </c>
      <c r="BI224" s="64"/>
      <c r="BJ224" s="58">
        <f t="shared" si="479"/>
        <v>0</v>
      </c>
      <c r="BK224" s="64"/>
      <c r="BL224" s="58">
        <f t="shared" si="480"/>
        <v>0</v>
      </c>
      <c r="BM224" s="64"/>
      <c r="BN224" s="58">
        <f t="shared" si="481"/>
        <v>0</v>
      </c>
      <c r="BO224" s="64"/>
      <c r="BP224" s="58">
        <f t="shared" si="482"/>
        <v>0</v>
      </c>
      <c r="BQ224" s="124"/>
      <c r="BR224" s="60">
        <f t="shared" si="483"/>
        <v>0</v>
      </c>
      <c r="BS224" s="64"/>
      <c r="BT224" s="58">
        <f t="shared" si="484"/>
        <v>0</v>
      </c>
      <c r="BU224" s="64"/>
      <c r="BV224" s="58">
        <f t="shared" si="485"/>
        <v>0</v>
      </c>
      <c r="BW224" s="73"/>
      <c r="BX224" s="58">
        <f t="shared" si="486"/>
        <v>0</v>
      </c>
      <c r="BY224" s="64"/>
      <c r="BZ224" s="58">
        <f t="shared" si="487"/>
        <v>0</v>
      </c>
      <c r="CA224" s="73"/>
      <c r="CB224" s="67">
        <f t="shared" si="488"/>
        <v>0</v>
      </c>
      <c r="CC224" s="64"/>
      <c r="CD224" s="58">
        <f t="shared" si="489"/>
        <v>0</v>
      </c>
      <c r="CE224" s="64"/>
      <c r="CF224" s="58">
        <f t="shared" si="490"/>
        <v>0</v>
      </c>
      <c r="CG224" s="60"/>
      <c r="CH224" s="58">
        <f t="shared" si="491"/>
        <v>0</v>
      </c>
      <c r="CI224" s="64"/>
      <c r="CJ224" s="58">
        <f t="shared" si="492"/>
        <v>0</v>
      </c>
      <c r="CK224" s="64"/>
      <c r="CL224" s="58">
        <f t="shared" si="493"/>
        <v>0</v>
      </c>
      <c r="CM224" s="64"/>
      <c r="CN224" s="58">
        <f t="shared" si="494"/>
        <v>0</v>
      </c>
      <c r="CO224" s="64"/>
      <c r="CP224" s="58">
        <f t="shared" si="495"/>
        <v>0</v>
      </c>
      <c r="CQ224" s="64"/>
      <c r="CR224" s="58">
        <f t="shared" si="496"/>
        <v>0</v>
      </c>
      <c r="CS224" s="64"/>
      <c r="CT224" s="58">
        <f t="shared" si="497"/>
        <v>0</v>
      </c>
      <c r="CU224" s="60"/>
      <c r="CV224" s="58">
        <f t="shared" si="498"/>
        <v>0</v>
      </c>
      <c r="CW224" s="60"/>
      <c r="CX224" s="58"/>
      <c r="CY224" s="58"/>
      <c r="CZ224" s="58">
        <f t="shared" si="499"/>
        <v>0</v>
      </c>
      <c r="DA224" s="58"/>
      <c r="DB224" s="58"/>
      <c r="DC224" s="58"/>
      <c r="DD224" s="58"/>
      <c r="DE224" s="70">
        <f t="shared" si="461"/>
        <v>5</v>
      </c>
      <c r="DF224" s="70">
        <f t="shared" si="461"/>
        <v>228918.19999999998</v>
      </c>
      <c r="DG224" s="71">
        <v>0</v>
      </c>
      <c r="DH224" s="71">
        <v>0</v>
      </c>
      <c r="DI224" s="72">
        <f t="shared" si="435"/>
        <v>5</v>
      </c>
      <c r="DJ224" s="72">
        <f t="shared" si="435"/>
        <v>228918.19999999998</v>
      </c>
    </row>
    <row r="225" spans="1:114" s="1" customFormat="1" ht="30" hidden="1" x14ac:dyDescent="0.25">
      <c r="A225" s="214"/>
      <c r="B225" s="23">
        <v>179</v>
      </c>
      <c r="C225" s="194" t="s">
        <v>543</v>
      </c>
      <c r="D225" s="215" t="s">
        <v>544</v>
      </c>
      <c r="E225" s="50">
        <v>13916</v>
      </c>
      <c r="F225" s="186">
        <v>1.76</v>
      </c>
      <c r="G225" s="52"/>
      <c r="H225" s="53">
        <v>1</v>
      </c>
      <c r="I225" s="54"/>
      <c r="J225" s="54"/>
      <c r="K225" s="55">
        <v>1.4</v>
      </c>
      <c r="L225" s="55">
        <v>1.68</v>
      </c>
      <c r="M225" s="55">
        <v>2.23</v>
      </c>
      <c r="N225" s="56">
        <v>2.57</v>
      </c>
      <c r="O225" s="77"/>
      <c r="P225" s="58"/>
      <c r="Q225" s="64"/>
      <c r="R225" s="58"/>
      <c r="S225" s="64"/>
      <c r="T225" s="60"/>
      <c r="U225" s="64"/>
      <c r="V225" s="58"/>
      <c r="W225" s="64"/>
      <c r="X225" s="58"/>
      <c r="Y225" s="64"/>
      <c r="Z225" s="60"/>
      <c r="AA225" s="105"/>
      <c r="AB225" s="58"/>
      <c r="AC225" s="64"/>
      <c r="AD225" s="58"/>
      <c r="AE225" s="64"/>
      <c r="AF225" s="58"/>
      <c r="AG225" s="64"/>
      <c r="AH225" s="58"/>
      <c r="AI225" s="64"/>
      <c r="AJ225" s="58">
        <f>AI225*E225*F225*H225*L225</f>
        <v>0</v>
      </c>
      <c r="AK225" s="64"/>
      <c r="AL225" s="58"/>
      <c r="AM225" s="105"/>
      <c r="AN225" s="58"/>
      <c r="AO225" s="64"/>
      <c r="AP225" s="60"/>
      <c r="AQ225" s="64"/>
      <c r="AR225" s="58"/>
      <c r="AS225" s="64"/>
      <c r="AT225" s="58"/>
      <c r="AU225" s="64"/>
      <c r="AV225" s="58"/>
      <c r="AW225" s="60"/>
      <c r="AX225" s="58">
        <f t="shared" si="460"/>
        <v>0</v>
      </c>
      <c r="AY225" s="64"/>
      <c r="AZ225" s="58"/>
      <c r="BA225" s="64"/>
      <c r="BB225" s="58"/>
      <c r="BC225" s="64"/>
      <c r="BD225" s="58"/>
      <c r="BE225" s="64"/>
      <c r="BF225" s="58"/>
      <c r="BG225" s="64"/>
      <c r="BH225" s="58"/>
      <c r="BI225" s="64"/>
      <c r="BJ225" s="58"/>
      <c r="BK225" s="64"/>
      <c r="BL225" s="58"/>
      <c r="BM225" s="64"/>
      <c r="BN225" s="58"/>
      <c r="BO225" s="64"/>
      <c r="BP225" s="58"/>
      <c r="BQ225" s="124"/>
      <c r="BR225" s="60"/>
      <c r="BS225" s="64"/>
      <c r="BT225" s="58"/>
      <c r="BU225" s="64"/>
      <c r="BV225" s="58"/>
      <c r="BW225" s="73"/>
      <c r="BX225" s="58"/>
      <c r="BY225" s="64"/>
      <c r="BZ225" s="58"/>
      <c r="CA225" s="73"/>
      <c r="CB225" s="67"/>
      <c r="CC225" s="64"/>
      <c r="CD225" s="58"/>
      <c r="CE225" s="64"/>
      <c r="CF225" s="58"/>
      <c r="CG225" s="60"/>
      <c r="CH225" s="58"/>
      <c r="CI225" s="64"/>
      <c r="CJ225" s="58"/>
      <c r="CK225" s="64"/>
      <c r="CL225" s="58"/>
      <c r="CM225" s="64"/>
      <c r="CN225" s="58"/>
      <c r="CO225" s="64"/>
      <c r="CP225" s="58"/>
      <c r="CQ225" s="64"/>
      <c r="CR225" s="58"/>
      <c r="CS225" s="64"/>
      <c r="CT225" s="58">
        <f t="shared" si="497"/>
        <v>0</v>
      </c>
      <c r="CU225" s="60"/>
      <c r="CV225" s="58"/>
      <c r="CW225" s="60"/>
      <c r="CX225" s="58"/>
      <c r="CY225" s="58"/>
      <c r="CZ225" s="58"/>
      <c r="DA225" s="58"/>
      <c r="DB225" s="58"/>
      <c r="DC225" s="58"/>
      <c r="DD225" s="58"/>
      <c r="DE225" s="70">
        <f t="shared" si="461"/>
        <v>0</v>
      </c>
      <c r="DF225" s="70">
        <f t="shared" si="461"/>
        <v>0</v>
      </c>
      <c r="DG225" s="71">
        <v>0</v>
      </c>
      <c r="DH225" s="71">
        <v>0</v>
      </c>
      <c r="DI225" s="72">
        <f t="shared" si="435"/>
        <v>0</v>
      </c>
      <c r="DJ225" s="72">
        <f t="shared" si="435"/>
        <v>0</v>
      </c>
    </row>
    <row r="226" spans="1:114" s="1" customFormat="1" ht="45" hidden="1" x14ac:dyDescent="0.25">
      <c r="A226" s="214"/>
      <c r="B226" s="23">
        <v>180</v>
      </c>
      <c r="C226" s="194" t="s">
        <v>545</v>
      </c>
      <c r="D226" s="215" t="s">
        <v>546</v>
      </c>
      <c r="E226" s="50">
        <v>13916</v>
      </c>
      <c r="F226" s="186">
        <v>1.51</v>
      </c>
      <c r="G226" s="52"/>
      <c r="H226" s="53">
        <v>1</v>
      </c>
      <c r="I226" s="54"/>
      <c r="J226" s="54"/>
      <c r="K226" s="55">
        <v>1.4</v>
      </c>
      <c r="L226" s="55">
        <v>1.68</v>
      </c>
      <c r="M226" s="55">
        <v>2.23</v>
      </c>
      <c r="N226" s="56">
        <v>2.57</v>
      </c>
      <c r="O226" s="77"/>
      <c r="P226" s="58"/>
      <c r="Q226" s="64"/>
      <c r="R226" s="58"/>
      <c r="S226" s="64"/>
      <c r="T226" s="60"/>
      <c r="U226" s="64"/>
      <c r="V226" s="58"/>
      <c r="W226" s="64"/>
      <c r="X226" s="58"/>
      <c r="Y226" s="64"/>
      <c r="Z226" s="60"/>
      <c r="AA226" s="105"/>
      <c r="AB226" s="58"/>
      <c r="AC226" s="64"/>
      <c r="AD226" s="58"/>
      <c r="AE226" s="64"/>
      <c r="AF226" s="58"/>
      <c r="AG226" s="64"/>
      <c r="AH226" s="58"/>
      <c r="AI226" s="64"/>
      <c r="AJ226" s="58">
        <f>AI226*E226*F226*H226*L226</f>
        <v>0</v>
      </c>
      <c r="AK226" s="64"/>
      <c r="AL226" s="58"/>
      <c r="AM226" s="105"/>
      <c r="AN226" s="58"/>
      <c r="AO226" s="64"/>
      <c r="AP226" s="60"/>
      <c r="AQ226" s="64"/>
      <c r="AR226" s="58"/>
      <c r="AS226" s="64"/>
      <c r="AT226" s="58"/>
      <c r="AU226" s="64"/>
      <c r="AV226" s="58"/>
      <c r="AW226" s="60"/>
      <c r="AX226" s="58">
        <f t="shared" si="460"/>
        <v>0</v>
      </c>
      <c r="AY226" s="64"/>
      <c r="AZ226" s="58"/>
      <c r="BA226" s="64"/>
      <c r="BB226" s="58"/>
      <c r="BC226" s="64"/>
      <c r="BD226" s="58"/>
      <c r="BE226" s="64"/>
      <c r="BF226" s="58"/>
      <c r="BG226" s="64"/>
      <c r="BH226" s="58"/>
      <c r="BI226" s="64"/>
      <c r="BJ226" s="58"/>
      <c r="BK226" s="64"/>
      <c r="BL226" s="58"/>
      <c r="BM226" s="64"/>
      <c r="BN226" s="58"/>
      <c r="BO226" s="64"/>
      <c r="BP226" s="58"/>
      <c r="BQ226" s="124"/>
      <c r="BR226" s="60"/>
      <c r="BS226" s="64"/>
      <c r="BT226" s="58"/>
      <c r="BU226" s="64"/>
      <c r="BV226" s="58"/>
      <c r="BW226" s="73"/>
      <c r="BX226" s="58"/>
      <c r="BY226" s="64"/>
      <c r="BZ226" s="58"/>
      <c r="CA226" s="73"/>
      <c r="CB226" s="67"/>
      <c r="CC226" s="64"/>
      <c r="CD226" s="58"/>
      <c r="CE226" s="64"/>
      <c r="CF226" s="58"/>
      <c r="CG226" s="60"/>
      <c r="CH226" s="58"/>
      <c r="CI226" s="64"/>
      <c r="CJ226" s="58"/>
      <c r="CK226" s="64"/>
      <c r="CL226" s="58"/>
      <c r="CM226" s="64"/>
      <c r="CN226" s="58"/>
      <c r="CO226" s="64"/>
      <c r="CP226" s="58"/>
      <c r="CQ226" s="64"/>
      <c r="CR226" s="58"/>
      <c r="CS226" s="64"/>
      <c r="CT226" s="58">
        <f t="shared" si="497"/>
        <v>0</v>
      </c>
      <c r="CU226" s="60"/>
      <c r="CV226" s="58"/>
      <c r="CW226" s="60"/>
      <c r="CX226" s="58"/>
      <c r="CY226" s="58"/>
      <c r="CZ226" s="58"/>
      <c r="DA226" s="58"/>
      <c r="DB226" s="58"/>
      <c r="DC226" s="58"/>
      <c r="DD226" s="58"/>
      <c r="DE226" s="70">
        <f t="shared" si="461"/>
        <v>0</v>
      </c>
      <c r="DF226" s="70">
        <f t="shared" si="461"/>
        <v>0</v>
      </c>
      <c r="DG226" s="71">
        <v>0</v>
      </c>
      <c r="DH226" s="71">
        <v>0</v>
      </c>
      <c r="DI226" s="72">
        <f t="shared" si="435"/>
        <v>0</v>
      </c>
      <c r="DJ226" s="72">
        <f t="shared" si="435"/>
        <v>0</v>
      </c>
    </row>
    <row r="227" spans="1:114" s="1" customFormat="1" ht="45" hidden="1" x14ac:dyDescent="0.25">
      <c r="A227" s="214"/>
      <c r="B227" s="23">
        <v>181</v>
      </c>
      <c r="C227" s="194" t="s">
        <v>547</v>
      </c>
      <c r="D227" s="215" t="s">
        <v>548</v>
      </c>
      <c r="E227" s="50">
        <v>13916</v>
      </c>
      <c r="F227" s="216">
        <v>1</v>
      </c>
      <c r="G227" s="52"/>
      <c r="H227" s="53">
        <v>1</v>
      </c>
      <c r="I227" s="54"/>
      <c r="J227" s="54"/>
      <c r="K227" s="55">
        <v>1.4</v>
      </c>
      <c r="L227" s="55">
        <v>1.68</v>
      </c>
      <c r="M227" s="55">
        <v>2.23</v>
      </c>
      <c r="N227" s="56">
        <v>2.57</v>
      </c>
      <c r="O227" s="77"/>
      <c r="P227" s="58"/>
      <c r="Q227" s="64"/>
      <c r="R227" s="58"/>
      <c r="S227" s="64"/>
      <c r="T227" s="60"/>
      <c r="U227" s="64"/>
      <c r="V227" s="58"/>
      <c r="W227" s="64"/>
      <c r="X227" s="58"/>
      <c r="Y227" s="64"/>
      <c r="Z227" s="60"/>
      <c r="AA227" s="105"/>
      <c r="AB227" s="58"/>
      <c r="AC227" s="64"/>
      <c r="AD227" s="58"/>
      <c r="AE227" s="64"/>
      <c r="AF227" s="58"/>
      <c r="AG227" s="64"/>
      <c r="AH227" s="58"/>
      <c r="AI227" s="64"/>
      <c r="AJ227" s="58">
        <f>AI227*E227*F227*H227*L227</f>
        <v>0</v>
      </c>
      <c r="AK227" s="64"/>
      <c r="AL227" s="58"/>
      <c r="AM227" s="105"/>
      <c r="AN227" s="58"/>
      <c r="AO227" s="64"/>
      <c r="AP227" s="60"/>
      <c r="AQ227" s="64"/>
      <c r="AR227" s="58"/>
      <c r="AS227" s="64"/>
      <c r="AT227" s="58"/>
      <c r="AU227" s="64"/>
      <c r="AV227" s="58"/>
      <c r="AW227" s="60">
        <v>40</v>
      </c>
      <c r="AX227" s="58">
        <f t="shared" si="460"/>
        <v>779296</v>
      </c>
      <c r="AY227" s="64"/>
      <c r="AZ227" s="58"/>
      <c r="BA227" s="64"/>
      <c r="BB227" s="58"/>
      <c r="BC227" s="64"/>
      <c r="BD227" s="58"/>
      <c r="BE227" s="64"/>
      <c r="BF227" s="58"/>
      <c r="BG227" s="64"/>
      <c r="BH227" s="58"/>
      <c r="BI227" s="64"/>
      <c r="BJ227" s="58"/>
      <c r="BK227" s="64"/>
      <c r="BL227" s="58"/>
      <c r="BM227" s="64"/>
      <c r="BN227" s="58"/>
      <c r="BO227" s="64"/>
      <c r="BP227" s="58"/>
      <c r="BQ227" s="124"/>
      <c r="BR227" s="60"/>
      <c r="BS227" s="64"/>
      <c r="BT227" s="58"/>
      <c r="BU227" s="64"/>
      <c r="BV227" s="58"/>
      <c r="BW227" s="73"/>
      <c r="BX227" s="58"/>
      <c r="BY227" s="64"/>
      <c r="BZ227" s="58"/>
      <c r="CA227" s="73"/>
      <c r="CB227" s="67"/>
      <c r="CC227" s="64"/>
      <c r="CD227" s="58"/>
      <c r="CE227" s="64"/>
      <c r="CF227" s="58"/>
      <c r="CG227" s="60"/>
      <c r="CH227" s="58"/>
      <c r="CI227" s="64"/>
      <c r="CJ227" s="58"/>
      <c r="CK227" s="64"/>
      <c r="CL227" s="58"/>
      <c r="CM227" s="64"/>
      <c r="CN227" s="58"/>
      <c r="CO227" s="64"/>
      <c r="CP227" s="58"/>
      <c r="CQ227" s="64"/>
      <c r="CR227" s="58"/>
      <c r="CS227" s="64"/>
      <c r="CT227" s="58">
        <f t="shared" si="497"/>
        <v>0</v>
      </c>
      <c r="CU227" s="60"/>
      <c r="CV227" s="58"/>
      <c r="CW227" s="60"/>
      <c r="CX227" s="58"/>
      <c r="CY227" s="58"/>
      <c r="CZ227" s="58"/>
      <c r="DA227" s="58"/>
      <c r="DB227" s="58"/>
      <c r="DC227" s="58"/>
      <c r="DD227" s="58"/>
      <c r="DE227" s="70">
        <f t="shared" si="461"/>
        <v>40</v>
      </c>
      <c r="DF227" s="70">
        <f t="shared" si="461"/>
        <v>779296</v>
      </c>
      <c r="DG227" s="71">
        <v>88</v>
      </c>
      <c r="DH227" s="71">
        <v>1714451.2</v>
      </c>
      <c r="DI227" s="72">
        <f t="shared" si="435"/>
        <v>128</v>
      </c>
      <c r="DJ227" s="72">
        <f t="shared" si="435"/>
        <v>2493747.2000000002</v>
      </c>
    </row>
    <row r="228" spans="1:114" s="1" customFormat="1" ht="45" hidden="1" x14ac:dyDescent="0.25">
      <c r="A228" s="214"/>
      <c r="B228" s="238">
        <v>182</v>
      </c>
      <c r="C228" s="239" t="s">
        <v>549</v>
      </c>
      <c r="D228" s="240" t="s">
        <v>550</v>
      </c>
      <c r="E228" s="241">
        <v>13916</v>
      </c>
      <c r="F228" s="242">
        <v>1.4</v>
      </c>
      <c r="G228" s="243"/>
      <c r="H228" s="244">
        <v>1</v>
      </c>
      <c r="I228" s="245"/>
      <c r="J228" s="245"/>
      <c r="K228" s="246">
        <v>1.4</v>
      </c>
      <c r="L228" s="246">
        <v>1.68</v>
      </c>
      <c r="M228" s="246">
        <v>2.23</v>
      </c>
      <c r="N228" s="247">
        <v>2.57</v>
      </c>
      <c r="O228" s="248"/>
      <c r="P228" s="249"/>
      <c r="Q228" s="250"/>
      <c r="R228" s="249"/>
      <c r="S228" s="64"/>
      <c r="T228" s="60"/>
      <c r="U228" s="64"/>
      <c r="V228" s="58"/>
      <c r="W228" s="64"/>
      <c r="X228" s="58"/>
      <c r="Y228" s="64"/>
      <c r="Z228" s="60"/>
      <c r="AA228" s="105"/>
      <c r="AB228" s="58"/>
      <c r="AC228" s="64"/>
      <c r="AD228" s="58"/>
      <c r="AE228" s="64"/>
      <c r="AF228" s="58"/>
      <c r="AG228" s="64"/>
      <c r="AH228" s="58"/>
      <c r="AI228" s="64"/>
      <c r="AJ228" s="58">
        <f>AI228*E228*F228*H228*L228</f>
        <v>0</v>
      </c>
      <c r="AK228" s="64"/>
      <c r="AL228" s="58"/>
      <c r="AM228" s="105"/>
      <c r="AN228" s="58"/>
      <c r="AO228" s="64"/>
      <c r="AP228" s="60"/>
      <c r="AQ228" s="64"/>
      <c r="AR228" s="58"/>
      <c r="AS228" s="64"/>
      <c r="AT228" s="58"/>
      <c r="AU228" s="64"/>
      <c r="AV228" s="58"/>
      <c r="AW228" s="60">
        <v>20</v>
      </c>
      <c r="AX228" s="58">
        <f t="shared" si="460"/>
        <v>545507.19999999995</v>
      </c>
      <c r="AY228" s="64"/>
      <c r="AZ228" s="58"/>
      <c r="BA228" s="64"/>
      <c r="BB228" s="58"/>
      <c r="BC228" s="64"/>
      <c r="BD228" s="58"/>
      <c r="BE228" s="64"/>
      <c r="BF228" s="58"/>
      <c r="BG228" s="64"/>
      <c r="BH228" s="58"/>
      <c r="BI228" s="64"/>
      <c r="BJ228" s="58"/>
      <c r="BK228" s="64"/>
      <c r="BL228" s="58"/>
      <c r="BM228" s="64"/>
      <c r="BN228" s="58"/>
      <c r="BO228" s="64"/>
      <c r="BP228" s="58"/>
      <c r="BQ228" s="124"/>
      <c r="BR228" s="60"/>
      <c r="BS228" s="64"/>
      <c r="BT228" s="58"/>
      <c r="BU228" s="64"/>
      <c r="BV228" s="58"/>
      <c r="BW228" s="73"/>
      <c r="BX228" s="58"/>
      <c r="BY228" s="64"/>
      <c r="BZ228" s="58"/>
      <c r="CA228" s="73"/>
      <c r="CB228" s="67"/>
      <c r="CC228" s="64"/>
      <c r="CD228" s="58"/>
      <c r="CE228" s="64"/>
      <c r="CF228" s="58"/>
      <c r="CG228" s="60"/>
      <c r="CH228" s="58"/>
      <c r="CI228" s="64"/>
      <c r="CJ228" s="58"/>
      <c r="CK228" s="64"/>
      <c r="CL228" s="58"/>
      <c r="CM228" s="64"/>
      <c r="CN228" s="58"/>
      <c r="CO228" s="64"/>
      <c r="CP228" s="58"/>
      <c r="CQ228" s="64"/>
      <c r="CR228" s="58"/>
      <c r="CS228" s="64"/>
      <c r="CT228" s="58">
        <f t="shared" si="497"/>
        <v>0</v>
      </c>
      <c r="CU228" s="60"/>
      <c r="CV228" s="58"/>
      <c r="CW228" s="60"/>
      <c r="CX228" s="58"/>
      <c r="CY228" s="58"/>
      <c r="CZ228" s="58"/>
      <c r="DA228" s="58"/>
      <c r="DB228" s="58"/>
      <c r="DC228" s="58"/>
      <c r="DD228" s="58"/>
      <c r="DE228" s="70">
        <f t="shared" si="461"/>
        <v>20</v>
      </c>
      <c r="DF228" s="70">
        <f t="shared" si="461"/>
        <v>545507.19999999995</v>
      </c>
      <c r="DG228" s="71">
        <v>9</v>
      </c>
      <c r="DH228" s="71">
        <v>245478.23999999996</v>
      </c>
      <c r="DI228" s="72">
        <f t="shared" si="435"/>
        <v>29</v>
      </c>
      <c r="DJ228" s="72">
        <f t="shared" si="435"/>
        <v>790985.44</v>
      </c>
    </row>
    <row r="229" spans="1:114" s="1" customFormat="1" ht="19.5" customHeight="1" x14ac:dyDescent="0.25">
      <c r="A229" s="37"/>
      <c r="B229" s="229" t="s">
        <v>551</v>
      </c>
      <c r="C229" s="229"/>
      <c r="D229" s="230" t="s">
        <v>552</v>
      </c>
      <c r="E229" s="231"/>
      <c r="F229" s="232"/>
      <c r="G229" s="232"/>
      <c r="H229" s="231"/>
      <c r="I229" s="231"/>
      <c r="J229" s="231"/>
      <c r="K229" s="231"/>
      <c r="L229" s="231"/>
      <c r="M229" s="231"/>
      <c r="N229" s="231"/>
      <c r="O229" s="233">
        <f t="shared" ref="O229:BZ229" si="500">O10+O11+O22+O24+O26+O30+O35+O37+O41+O44+O46+O49+O58+O62+O65+O69+O72+O74+O79+O131+O138+O145+O148+O150+O152+O156+O158+O160+O162+O167+O174+O181+O190+O192+O196+O201+O212</f>
        <v>820</v>
      </c>
      <c r="P229" s="234">
        <f t="shared" si="500"/>
        <v>45149272.471452795</v>
      </c>
      <c r="Q229" s="233">
        <f t="shared" si="500"/>
        <v>185</v>
      </c>
      <c r="R229" s="234">
        <f t="shared" si="500"/>
        <v>5982460.567999999</v>
      </c>
      <c r="S229" s="220">
        <f t="shared" si="500"/>
        <v>1007</v>
      </c>
      <c r="T229" s="221">
        <f t="shared" si="500"/>
        <v>63270847.416000001</v>
      </c>
      <c r="U229" s="222">
        <f t="shared" si="500"/>
        <v>1485</v>
      </c>
      <c r="V229" s="217">
        <f t="shared" si="500"/>
        <v>281706553.50712001</v>
      </c>
      <c r="W229" s="222">
        <f t="shared" si="500"/>
        <v>1100</v>
      </c>
      <c r="X229" s="219">
        <f t="shared" si="500"/>
        <v>123953033.79521066</v>
      </c>
      <c r="Y229" s="218">
        <f t="shared" si="500"/>
        <v>280</v>
      </c>
      <c r="Z229" s="219">
        <f t="shared" si="500"/>
        <v>5590710.4727039998</v>
      </c>
      <c r="AA229" s="218">
        <f t="shared" si="500"/>
        <v>0</v>
      </c>
      <c r="AB229" s="219">
        <f t="shared" si="500"/>
        <v>0</v>
      </c>
      <c r="AC229" s="218">
        <f t="shared" si="500"/>
        <v>255</v>
      </c>
      <c r="AD229" s="219">
        <f t="shared" si="500"/>
        <v>4995677.0079999994</v>
      </c>
      <c r="AE229" s="218">
        <f t="shared" si="500"/>
        <v>1018</v>
      </c>
      <c r="AF229" s="219">
        <f t="shared" si="500"/>
        <v>17779333.757920001</v>
      </c>
      <c r="AG229" s="218">
        <f t="shared" si="500"/>
        <v>452</v>
      </c>
      <c r="AH229" s="223">
        <f t="shared" si="500"/>
        <v>34011010.151999995</v>
      </c>
      <c r="AI229" s="218">
        <f t="shared" si="500"/>
        <v>399</v>
      </c>
      <c r="AJ229" s="217">
        <f t="shared" si="500"/>
        <v>102206125.58387394</v>
      </c>
      <c r="AK229" s="218">
        <f t="shared" si="500"/>
        <v>710</v>
      </c>
      <c r="AL229" s="219">
        <f t="shared" si="500"/>
        <v>15000338.560816001</v>
      </c>
      <c r="AM229" s="218">
        <f t="shared" si="500"/>
        <v>0</v>
      </c>
      <c r="AN229" s="219">
        <f t="shared" si="500"/>
        <v>0</v>
      </c>
      <c r="AO229" s="218">
        <f t="shared" si="500"/>
        <v>806</v>
      </c>
      <c r="AP229" s="219">
        <f t="shared" si="500"/>
        <v>9810946.9919999987</v>
      </c>
      <c r="AQ229" s="218">
        <f t="shared" si="500"/>
        <v>0</v>
      </c>
      <c r="AR229" s="219">
        <f t="shared" si="500"/>
        <v>0</v>
      </c>
      <c r="AS229" s="218">
        <f t="shared" si="500"/>
        <v>230</v>
      </c>
      <c r="AT229" s="219">
        <f t="shared" si="500"/>
        <v>4032856.8</v>
      </c>
      <c r="AU229" s="218">
        <f t="shared" si="500"/>
        <v>0</v>
      </c>
      <c r="AV229" s="217">
        <f t="shared" si="500"/>
        <v>0</v>
      </c>
      <c r="AW229" s="218">
        <f t="shared" si="500"/>
        <v>523</v>
      </c>
      <c r="AX229" s="219">
        <f t="shared" si="500"/>
        <v>18715962.384</v>
      </c>
      <c r="AY229" s="218">
        <f t="shared" si="500"/>
        <v>0</v>
      </c>
      <c r="AZ229" s="219">
        <f t="shared" si="500"/>
        <v>0</v>
      </c>
      <c r="BA229" s="218">
        <f t="shared" si="500"/>
        <v>0</v>
      </c>
      <c r="BB229" s="217">
        <f t="shared" si="500"/>
        <v>0</v>
      </c>
      <c r="BC229" s="218">
        <f t="shared" si="500"/>
        <v>600</v>
      </c>
      <c r="BD229" s="219">
        <f t="shared" si="500"/>
        <v>11197509.399999999</v>
      </c>
      <c r="BE229" s="218">
        <f t="shared" si="500"/>
        <v>691</v>
      </c>
      <c r="BF229" s="219">
        <f t="shared" si="500"/>
        <v>11031909</v>
      </c>
      <c r="BG229" s="218">
        <f t="shared" si="500"/>
        <v>20</v>
      </c>
      <c r="BH229" s="219">
        <f t="shared" si="500"/>
        <v>311718.39999999997</v>
      </c>
      <c r="BI229" s="218">
        <f t="shared" si="500"/>
        <v>0</v>
      </c>
      <c r="BJ229" s="217">
        <f t="shared" si="500"/>
        <v>0</v>
      </c>
      <c r="BK229" s="218">
        <f t="shared" si="500"/>
        <v>1534</v>
      </c>
      <c r="BL229" s="219">
        <f t="shared" si="500"/>
        <v>25185534.663856</v>
      </c>
      <c r="BM229" s="218">
        <f t="shared" si="500"/>
        <v>11</v>
      </c>
      <c r="BN229" s="219">
        <f t="shared" si="500"/>
        <v>4567297.9967999998</v>
      </c>
      <c r="BO229" s="218">
        <f t="shared" si="500"/>
        <v>170</v>
      </c>
      <c r="BP229" s="219">
        <f t="shared" si="500"/>
        <v>4675776</v>
      </c>
      <c r="BQ229" s="218">
        <f t="shared" si="500"/>
        <v>1064</v>
      </c>
      <c r="BR229" s="219">
        <f t="shared" si="500"/>
        <v>36285670.091274232</v>
      </c>
      <c r="BS229" s="218">
        <f t="shared" si="500"/>
        <v>313</v>
      </c>
      <c r="BT229" s="219">
        <f t="shared" si="500"/>
        <v>7560496.0032000002</v>
      </c>
      <c r="BU229" s="218">
        <f t="shared" si="500"/>
        <v>224</v>
      </c>
      <c r="BV229" s="219">
        <f t="shared" si="500"/>
        <v>14289749.172616959</v>
      </c>
      <c r="BW229" s="218">
        <f t="shared" si="500"/>
        <v>1320</v>
      </c>
      <c r="BX229" s="219">
        <f t="shared" si="500"/>
        <v>36861353.872313596</v>
      </c>
      <c r="BY229" s="218">
        <f t="shared" si="500"/>
        <v>600</v>
      </c>
      <c r="BZ229" s="219">
        <f t="shared" si="500"/>
        <v>9525023.2895999998</v>
      </c>
      <c r="CA229" s="224">
        <f t="shared" ref="CA229:DF229" si="501">CA10+CA11+CA22+CA24+CA26+CA30+CA35+CA37+CA41+CA44+CA46+CA49+CA58+CA62+CA65+CA69+CA72+CA74+CA79+CA131+CA138+CA145+CA148+CA150+CA152+CA156+CA158+CA160+CA162+CA167+CA174+CA181+CA190+CA192+CA196+CA201+CA212</f>
        <v>0</v>
      </c>
      <c r="CB229" s="225">
        <f t="shared" si="501"/>
        <v>0</v>
      </c>
      <c r="CC229" s="218">
        <f t="shared" si="501"/>
        <v>821</v>
      </c>
      <c r="CD229" s="219">
        <f t="shared" si="501"/>
        <v>18474869.309388801</v>
      </c>
      <c r="CE229" s="218">
        <f t="shared" si="501"/>
        <v>0</v>
      </c>
      <c r="CF229" s="219">
        <f t="shared" si="501"/>
        <v>0</v>
      </c>
      <c r="CG229" s="218">
        <f t="shared" si="501"/>
        <v>585</v>
      </c>
      <c r="CH229" s="219">
        <f t="shared" si="501"/>
        <v>12873350.179289602</v>
      </c>
      <c r="CI229" s="218">
        <f t="shared" si="501"/>
        <v>214</v>
      </c>
      <c r="CJ229" s="219">
        <f t="shared" si="501"/>
        <v>4574804.4541920004</v>
      </c>
      <c r="CK229" s="218">
        <f t="shared" si="501"/>
        <v>200</v>
      </c>
      <c r="CL229" s="219">
        <f t="shared" si="501"/>
        <v>4071431.9520000005</v>
      </c>
      <c r="CM229" s="218">
        <f t="shared" si="501"/>
        <v>370</v>
      </c>
      <c r="CN229" s="219">
        <f t="shared" si="501"/>
        <v>7693568.6939215995</v>
      </c>
      <c r="CO229" s="218">
        <f t="shared" si="501"/>
        <v>110</v>
      </c>
      <c r="CP229" s="219">
        <f t="shared" si="501"/>
        <v>2342016.1814000001</v>
      </c>
      <c r="CQ229" s="218">
        <f t="shared" si="501"/>
        <v>616</v>
      </c>
      <c r="CR229" s="219">
        <f t="shared" si="501"/>
        <v>17523013.161539197</v>
      </c>
      <c r="CS229" s="218">
        <f t="shared" si="501"/>
        <v>344</v>
      </c>
      <c r="CT229" s="219">
        <f t="shared" si="501"/>
        <v>11856740.33180224</v>
      </c>
      <c r="CU229" s="218">
        <f t="shared" si="501"/>
        <v>5</v>
      </c>
      <c r="CV229" s="219">
        <f t="shared" si="501"/>
        <v>350390.68568</v>
      </c>
      <c r="CW229" s="218">
        <f t="shared" si="501"/>
        <v>140</v>
      </c>
      <c r="CX229" s="219">
        <f t="shared" si="501"/>
        <v>10997425.151999999</v>
      </c>
      <c r="CY229" s="219">
        <f t="shared" si="501"/>
        <v>0</v>
      </c>
      <c r="CZ229" s="219">
        <f t="shared" si="501"/>
        <v>0</v>
      </c>
      <c r="DA229" s="218">
        <f t="shared" si="501"/>
        <v>0</v>
      </c>
      <c r="DB229" s="219">
        <f t="shared" si="501"/>
        <v>0</v>
      </c>
      <c r="DC229" s="217">
        <f t="shared" si="501"/>
        <v>0</v>
      </c>
      <c r="DD229" s="219">
        <f t="shared" si="501"/>
        <v>0</v>
      </c>
      <c r="DE229" s="226">
        <f t="shared" si="501"/>
        <v>19222</v>
      </c>
      <c r="DF229" s="221">
        <f t="shared" si="501"/>
        <v>984454777.45997131</v>
      </c>
      <c r="DG229" s="227">
        <v>74956</v>
      </c>
      <c r="DH229" s="227">
        <v>1925916260.9654601</v>
      </c>
      <c r="DI229" s="228">
        <f t="shared" si="435"/>
        <v>94178</v>
      </c>
      <c r="DJ229" s="228">
        <f t="shared" si="435"/>
        <v>2910371038.4254313</v>
      </c>
    </row>
  </sheetData>
  <mergeCells count="167">
    <mergeCell ref="G5:G8"/>
    <mergeCell ref="H5:H8"/>
    <mergeCell ref="I5:I8"/>
    <mergeCell ref="J5:J8"/>
    <mergeCell ref="K5:N5"/>
    <mergeCell ref="O5:P5"/>
    <mergeCell ref="A5:A8"/>
    <mergeCell ref="B5:B8"/>
    <mergeCell ref="C5:C8"/>
    <mergeCell ref="D5:D8"/>
    <mergeCell ref="E5:E8"/>
    <mergeCell ref="F5:F8"/>
    <mergeCell ref="AC5:AD5"/>
    <mergeCell ref="AE5:AF5"/>
    <mergeCell ref="AG5:AH5"/>
    <mergeCell ref="AI5:AJ5"/>
    <mergeCell ref="AK5:AL5"/>
    <mergeCell ref="AM5:AN5"/>
    <mergeCell ref="Q5:R5"/>
    <mergeCell ref="S5:T5"/>
    <mergeCell ref="U5:V5"/>
    <mergeCell ref="W5:X5"/>
    <mergeCell ref="Y5:Z5"/>
    <mergeCell ref="AA5:AB5"/>
    <mergeCell ref="BA5:BB5"/>
    <mergeCell ref="BC5:BD5"/>
    <mergeCell ref="BE5:BF5"/>
    <mergeCell ref="BG5:BH5"/>
    <mergeCell ref="BI5:BJ5"/>
    <mergeCell ref="BK5:BL5"/>
    <mergeCell ref="AO5:AP5"/>
    <mergeCell ref="AQ5:AR5"/>
    <mergeCell ref="AS5:AT5"/>
    <mergeCell ref="AU5:AV5"/>
    <mergeCell ref="AW5:AX5"/>
    <mergeCell ref="AY5:AZ5"/>
    <mergeCell ref="CS5:CT5"/>
    <mergeCell ref="CU5:CV5"/>
    <mergeCell ref="BY5:BZ5"/>
    <mergeCell ref="CA5:CB5"/>
    <mergeCell ref="CC5:CD5"/>
    <mergeCell ref="CE5:CF5"/>
    <mergeCell ref="CG5:CH5"/>
    <mergeCell ref="CI5:CJ5"/>
    <mergeCell ref="BM5:BN5"/>
    <mergeCell ref="BO5:BP5"/>
    <mergeCell ref="BQ5:BR5"/>
    <mergeCell ref="BS5:BT5"/>
    <mergeCell ref="BU5:BV5"/>
    <mergeCell ref="BW5:BX5"/>
    <mergeCell ref="AI6:AJ6"/>
    <mergeCell ref="AK6:AL6"/>
    <mergeCell ref="AM6:AN6"/>
    <mergeCell ref="AO6:AP6"/>
    <mergeCell ref="DI5:DJ5"/>
    <mergeCell ref="K6:N6"/>
    <mergeCell ref="O6:P6"/>
    <mergeCell ref="Q6:R6"/>
    <mergeCell ref="S6:T6"/>
    <mergeCell ref="U6:V6"/>
    <mergeCell ref="W6:X6"/>
    <mergeCell ref="Y6:Z6"/>
    <mergeCell ref="AA6:AB6"/>
    <mergeCell ref="AC6:AD6"/>
    <mergeCell ref="CW5:CX5"/>
    <mergeCell ref="CY5:CZ5"/>
    <mergeCell ref="DA5:DB5"/>
    <mergeCell ref="DC5:DD5"/>
    <mergeCell ref="DE5:DF5"/>
    <mergeCell ref="DG5:DH5"/>
    <mergeCell ref="CK5:CL5"/>
    <mergeCell ref="CM5:CN5"/>
    <mergeCell ref="CO5:CP5"/>
    <mergeCell ref="CQ5:CR5"/>
    <mergeCell ref="DI6:DJ6"/>
    <mergeCell ref="K7:K8"/>
    <mergeCell ref="L7:L8"/>
    <mergeCell ref="M7:M8"/>
    <mergeCell ref="N7:N8"/>
    <mergeCell ref="O7:P7"/>
    <mergeCell ref="Q7:R7"/>
    <mergeCell ref="CM6:CN6"/>
    <mergeCell ref="CO6:CP6"/>
    <mergeCell ref="CQ6:CR6"/>
    <mergeCell ref="CS6:CT6"/>
    <mergeCell ref="CU6:CV6"/>
    <mergeCell ref="CW6:CX6"/>
    <mergeCell ref="CA6:CB6"/>
    <mergeCell ref="CC6:CD6"/>
    <mergeCell ref="CE6:CF6"/>
    <mergeCell ref="CG6:CH6"/>
    <mergeCell ref="CI6:CJ6"/>
    <mergeCell ref="CK6:CL6"/>
    <mergeCell ref="BO6:BP6"/>
    <mergeCell ref="BQ6:BR6"/>
    <mergeCell ref="BS6:BT6"/>
    <mergeCell ref="BU6:BV6"/>
    <mergeCell ref="BW6:BX6"/>
    <mergeCell ref="S7:T7"/>
    <mergeCell ref="U7:V7"/>
    <mergeCell ref="W7:X7"/>
    <mergeCell ref="Y7:Z7"/>
    <mergeCell ref="AA7:AB7"/>
    <mergeCell ref="AC7:AD7"/>
    <mergeCell ref="CY6:CZ6"/>
    <mergeCell ref="DE6:DF6"/>
    <mergeCell ref="DG6:DH6"/>
    <mergeCell ref="BY6:BZ6"/>
    <mergeCell ref="BC6:BD6"/>
    <mergeCell ref="BE6:BF6"/>
    <mergeCell ref="BG6:BH6"/>
    <mergeCell ref="BI6:BJ6"/>
    <mergeCell ref="BK6:BL6"/>
    <mergeCell ref="BM6:BN6"/>
    <mergeCell ref="AQ6:AR6"/>
    <mergeCell ref="AS6:AT6"/>
    <mergeCell ref="AU6:AV6"/>
    <mergeCell ref="AW6:AX6"/>
    <mergeCell ref="AY6:AZ6"/>
    <mergeCell ref="BA6:BB6"/>
    <mergeCell ref="AE6:AF6"/>
    <mergeCell ref="AG6:AH6"/>
    <mergeCell ref="AQ7:AR7"/>
    <mergeCell ref="AS7:AT7"/>
    <mergeCell ref="AU7:AV7"/>
    <mergeCell ref="AW7:AX7"/>
    <mergeCell ref="AY7:AZ7"/>
    <mergeCell ref="BA7:BB7"/>
    <mergeCell ref="AE7:AF7"/>
    <mergeCell ref="AG7:AH7"/>
    <mergeCell ref="AI7:AJ7"/>
    <mergeCell ref="AK7:AL7"/>
    <mergeCell ref="AM7:AN7"/>
    <mergeCell ref="AO7:AP7"/>
    <mergeCell ref="BU7:BV7"/>
    <mergeCell ref="BW7:BX7"/>
    <mergeCell ref="BY7:BZ7"/>
    <mergeCell ref="BC7:BD7"/>
    <mergeCell ref="BE7:BF7"/>
    <mergeCell ref="BG7:BH7"/>
    <mergeCell ref="BI7:BJ7"/>
    <mergeCell ref="BK7:BL7"/>
    <mergeCell ref="BM7:BN7"/>
    <mergeCell ref="B3:R3"/>
    <mergeCell ref="Q1:R1"/>
    <mergeCell ref="Q2:R2"/>
    <mergeCell ref="CY7:CZ7"/>
    <mergeCell ref="DA7:DB7"/>
    <mergeCell ref="DC7:DD7"/>
    <mergeCell ref="DE7:DF7"/>
    <mergeCell ref="DG7:DH7"/>
    <mergeCell ref="DI7:DJ7"/>
    <mergeCell ref="CM7:CN7"/>
    <mergeCell ref="CO7:CP7"/>
    <mergeCell ref="CQ7:CR7"/>
    <mergeCell ref="CS7:CT7"/>
    <mergeCell ref="CU7:CV7"/>
    <mergeCell ref="CW7:CX7"/>
    <mergeCell ref="CA7:CB7"/>
    <mergeCell ref="CC7:CD7"/>
    <mergeCell ref="CE7:CF7"/>
    <mergeCell ref="CG7:CH7"/>
    <mergeCell ref="CI7:CJ7"/>
    <mergeCell ref="CK7:CL7"/>
    <mergeCell ref="BO7:BP7"/>
    <mergeCell ref="BQ7:BR7"/>
    <mergeCell ref="BS7:BT7"/>
  </mergeCells>
  <pageMargins left="0" right="0" top="0.19685039370078741" bottom="0.19685039370078741" header="0.11811023622047245" footer="0.11811023622047245"/>
  <pageSetup paperSize="9" scale="70" orientation="portrait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</vt:lpstr>
      <vt:lpstr>СДП!Заголовки_для_печати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2022-06-23T02:00:10Z</dcterms:created>
  <dcterms:modified xsi:type="dcterms:W3CDTF">2022-06-28T00:53:16Z</dcterms:modified>
</cp:coreProperties>
</file>